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2 год\! J_AES-2022-07 АИИС КУЭ 2022 год\"/>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state="hidden" r:id="rId3"/>
    <sheet name="3.2 паспорт Техсостояние ЛЭП" sheetId="14" state="hidden" r:id="rId4"/>
    <sheet name="2. паспорт описание" sheetId="6" r:id="rId5"/>
    <sheet name="3. Паспорт надежность" sheetId="17" state="hidden" r:id="rId6"/>
    <sheet name="4. паспортбюджет" sheetId="10" state="hidden" r:id="rId7"/>
    <sheet name="5. анализ эконом эфф" sheetId="19" state="hidden" r:id="rId8"/>
    <sheet name="3. Паспорт сетевой график" sheetId="16" r:id="rId9"/>
    <sheet name="4.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'2.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4">'2. паспорт описание'!$A$1:$C$30</definedName>
    <definedName name="_xlnm.Print_Area" localSheetId="2">'2. паспорт Техсостояние ПС'!$A$2:$T$41</definedName>
    <definedName name="_xlnm.Print_Area" localSheetId="5">'3. Паспорт надежность'!$A$1:$U$32</definedName>
    <definedName name="_xlnm.Print_Area" localSheetId="8">'3. Паспорт сетевой график'!$A$1:$I$54</definedName>
    <definedName name="_xlnm.Print_Area" localSheetId="3">'3.2 паспорт Техсостояние ЛЭП'!$A$1:$AA$25</definedName>
    <definedName name="_xlnm.Print_Area" localSheetId="9">'4. Паспорт фин осв ввод'!$A$1:$AC$64</definedName>
    <definedName name="_xlnm.Print_Area" localSheetId="6">'4. паспортбюджет'!$A$1:$O$22</definedName>
  </definedNames>
  <calcPr calcId="162913"/>
</workbook>
</file>

<file path=xl/calcChain.xml><?xml version="1.0" encoding="utf-8"?>
<calcChain xmlns="http://schemas.openxmlformats.org/spreadsheetml/2006/main">
  <c r="D33" i="15" l="1"/>
  <c r="D32" i="15"/>
  <c r="D30" i="15"/>
  <c r="D27" i="15" l="1"/>
  <c r="D24" i="15" s="1"/>
  <c r="AC24" i="15" s="1"/>
  <c r="G52" i="15" l="1"/>
  <c r="G50" i="15"/>
  <c r="G57" i="15" s="1"/>
  <c r="G64" i="15" s="1"/>
  <c r="G49" i="15"/>
  <c r="G56" i="15" s="1"/>
  <c r="G48" i="15"/>
  <c r="G47" i="15"/>
  <c r="G46" i="15"/>
  <c r="G55" i="15" s="1"/>
  <c r="G45" i="15"/>
  <c r="G54" i="15" s="1"/>
  <c r="G61" i="15" s="1"/>
  <c r="G44" i="15"/>
  <c r="G53" i="15" s="1"/>
  <c r="G24" i="15"/>
  <c r="AC25" i="15"/>
  <c r="AC26" i="15"/>
  <c r="AC28" i="15"/>
  <c r="AC29" i="15"/>
  <c r="AC35" i="15"/>
  <c r="AC36" i="15"/>
  <c r="AC37" i="15"/>
  <c r="AC38" i="15"/>
  <c r="AC39" i="15"/>
  <c r="AC40" i="15"/>
  <c r="AC41" i="15"/>
  <c r="AC42" i="15"/>
  <c r="AC43" i="15"/>
  <c r="AC51" i="15"/>
  <c r="AC58" i="15"/>
  <c r="AC59" i="15"/>
  <c r="AC60" i="15"/>
  <c r="AC62" i="15"/>
  <c r="AC63" i="15"/>
  <c r="R25" i="15"/>
  <c r="R26" i="15"/>
  <c r="R28" i="15"/>
  <c r="R29" i="15"/>
  <c r="R35" i="15"/>
  <c r="R36" i="15"/>
  <c r="R37" i="15"/>
  <c r="R38" i="15"/>
  <c r="R39" i="15"/>
  <c r="R40" i="15"/>
  <c r="R41" i="15"/>
  <c r="R42" i="15"/>
  <c r="R43" i="15"/>
  <c r="R51" i="15"/>
  <c r="R58" i="15"/>
  <c r="R59" i="15"/>
  <c r="R60" i="15"/>
  <c r="R62" i="15"/>
  <c r="R63" i="15"/>
  <c r="F25" i="15"/>
  <c r="F26" i="15"/>
  <c r="F28" i="15"/>
  <c r="F29" i="15"/>
  <c r="F35" i="15"/>
  <c r="F36" i="15"/>
  <c r="F37" i="15"/>
  <c r="F38" i="15"/>
  <c r="F39" i="15"/>
  <c r="F40" i="15"/>
  <c r="F41" i="15"/>
  <c r="F42" i="15"/>
  <c r="F43" i="15"/>
  <c r="F51" i="15"/>
  <c r="F58" i="15"/>
  <c r="F59" i="15"/>
  <c r="F60" i="15"/>
  <c r="F62" i="15"/>
  <c r="F63" i="15"/>
  <c r="AB25" i="15" l="1"/>
  <c r="AB26" i="15"/>
  <c r="AB27" i="15"/>
  <c r="AB28" i="15"/>
  <c r="AB29" i="15"/>
  <c r="AB31" i="15"/>
  <c r="AB32" i="15"/>
  <c r="AB33" i="15"/>
  <c r="AB34" i="15"/>
  <c r="AB35" i="15"/>
  <c r="AB36" i="15"/>
  <c r="AB37" i="15"/>
  <c r="AB38" i="15"/>
  <c r="AB39" i="15"/>
  <c r="AB40" i="15"/>
  <c r="AB41" i="15"/>
  <c r="AB42" i="15"/>
  <c r="AB43" i="15"/>
  <c r="AB51" i="15"/>
  <c r="AB58" i="15"/>
  <c r="AB59" i="15"/>
  <c r="AB60" i="15"/>
  <c r="AB62" i="15"/>
  <c r="AB63" i="15"/>
  <c r="P25" i="15"/>
  <c r="P26" i="15"/>
  <c r="P27" i="15"/>
  <c r="P28" i="15"/>
  <c r="P29" i="15"/>
  <c r="P31" i="15"/>
  <c r="P32" i="15"/>
  <c r="P33" i="15"/>
  <c r="P34" i="15"/>
  <c r="P35" i="15"/>
  <c r="P36" i="15"/>
  <c r="P37" i="15"/>
  <c r="P38" i="15"/>
  <c r="P39" i="15"/>
  <c r="P40" i="15"/>
  <c r="P41" i="15"/>
  <c r="P42" i="15"/>
  <c r="P43" i="15"/>
  <c r="P51" i="15"/>
  <c r="P58" i="15"/>
  <c r="P59" i="15"/>
  <c r="P60" i="15"/>
  <c r="P62" i="15"/>
  <c r="P63" i="15"/>
  <c r="AA52" i="15"/>
  <c r="Z52" i="15"/>
  <c r="AA50" i="15"/>
  <c r="AA57" i="15" s="1"/>
  <c r="AA64" i="15" s="1"/>
  <c r="Z50" i="15"/>
  <c r="Z57" i="15" s="1"/>
  <c r="Z64" i="15" s="1"/>
  <c r="AA49" i="15"/>
  <c r="AA56" i="15" s="1"/>
  <c r="Z49" i="15"/>
  <c r="Z56" i="15" s="1"/>
  <c r="AA48" i="15"/>
  <c r="Z48" i="15"/>
  <c r="AA47" i="15"/>
  <c r="Z47" i="15"/>
  <c r="AA46" i="15"/>
  <c r="AA55" i="15" s="1"/>
  <c r="Z46" i="15"/>
  <c r="Z55" i="15" s="1"/>
  <c r="AA45" i="15"/>
  <c r="AA54" i="15" s="1"/>
  <c r="AA61" i="15" s="1"/>
  <c r="Z45" i="15"/>
  <c r="Z54" i="15" s="1"/>
  <c r="Z61" i="15" s="1"/>
  <c r="AA44" i="15"/>
  <c r="AA53" i="15" s="1"/>
  <c r="Z44" i="15"/>
  <c r="Z53" i="15" s="1"/>
  <c r="Z34" i="15"/>
  <c r="Z32" i="15"/>
  <c r="Z31" i="15"/>
  <c r="AA24" i="15"/>
  <c r="Z24" i="15"/>
  <c r="Y52" i="15"/>
  <c r="X52" i="15"/>
  <c r="Y50" i="15"/>
  <c r="Y57" i="15" s="1"/>
  <c r="Y64" i="15" s="1"/>
  <c r="X50" i="15"/>
  <c r="X57" i="15" s="1"/>
  <c r="X64" i="15" s="1"/>
  <c r="Y49" i="15"/>
  <c r="Y56" i="15" s="1"/>
  <c r="X49" i="15"/>
  <c r="X56" i="15" s="1"/>
  <c r="Y48" i="15"/>
  <c r="X48" i="15"/>
  <c r="Y47" i="15"/>
  <c r="X47" i="15"/>
  <c r="Y46" i="15"/>
  <c r="Y55" i="15" s="1"/>
  <c r="X46" i="15"/>
  <c r="X55" i="15" s="1"/>
  <c r="Y45" i="15"/>
  <c r="Y54" i="15" s="1"/>
  <c r="Y61" i="15" s="1"/>
  <c r="X45" i="15"/>
  <c r="X54" i="15" s="1"/>
  <c r="X61" i="15" s="1"/>
  <c r="Y44" i="15"/>
  <c r="Y53" i="15" s="1"/>
  <c r="X44" i="15"/>
  <c r="X53" i="15" s="1"/>
  <c r="X34" i="15"/>
  <c r="X32" i="15"/>
  <c r="X31" i="15"/>
  <c r="Y24" i="15"/>
  <c r="X24" i="15"/>
  <c r="W52" i="15"/>
  <c r="V52" i="15"/>
  <c r="W50" i="15"/>
  <c r="W57" i="15" s="1"/>
  <c r="W64" i="15" s="1"/>
  <c r="V50" i="15"/>
  <c r="V57" i="15" s="1"/>
  <c r="V64" i="15" s="1"/>
  <c r="W49" i="15"/>
  <c r="W56" i="15" s="1"/>
  <c r="V49" i="15"/>
  <c r="V56" i="15" s="1"/>
  <c r="W48" i="15"/>
  <c r="V48" i="15"/>
  <c r="W47" i="15"/>
  <c r="V47" i="15"/>
  <c r="W46" i="15"/>
  <c r="W55" i="15" s="1"/>
  <c r="V46" i="15"/>
  <c r="V55" i="15" s="1"/>
  <c r="W45" i="15"/>
  <c r="W54" i="15" s="1"/>
  <c r="W61" i="15" s="1"/>
  <c r="V45" i="15"/>
  <c r="V54" i="15" s="1"/>
  <c r="V61" i="15" s="1"/>
  <c r="W44" i="15"/>
  <c r="W53" i="15" s="1"/>
  <c r="V44" i="15"/>
  <c r="V53" i="15" s="1"/>
  <c r="V34" i="15"/>
  <c r="V32" i="15"/>
  <c r="V31" i="15"/>
  <c r="W24" i="15"/>
  <c r="V24" i="15"/>
  <c r="U52" i="15"/>
  <c r="T52" i="15"/>
  <c r="U50" i="15"/>
  <c r="U57" i="15" s="1"/>
  <c r="U64" i="15" s="1"/>
  <c r="T50" i="15"/>
  <c r="T57" i="15" s="1"/>
  <c r="T64" i="15" s="1"/>
  <c r="U49" i="15"/>
  <c r="U56" i="15" s="1"/>
  <c r="T49" i="15"/>
  <c r="T56" i="15" s="1"/>
  <c r="U48" i="15"/>
  <c r="T48" i="15"/>
  <c r="U47" i="15"/>
  <c r="T47" i="15"/>
  <c r="U46" i="15"/>
  <c r="U55" i="15" s="1"/>
  <c r="T46" i="15"/>
  <c r="T55" i="15" s="1"/>
  <c r="U45" i="15"/>
  <c r="U54" i="15" s="1"/>
  <c r="U61" i="15" s="1"/>
  <c r="T45" i="15"/>
  <c r="T54" i="15" s="1"/>
  <c r="T61" i="15" s="1"/>
  <c r="U44" i="15"/>
  <c r="U53" i="15" s="1"/>
  <c r="T44" i="15"/>
  <c r="T53" i="15" s="1"/>
  <c r="T34" i="15"/>
  <c r="T32" i="15"/>
  <c r="T31" i="15"/>
  <c r="U24" i="15"/>
  <c r="T24" i="15"/>
  <c r="S50" i="15"/>
  <c r="S57" i="15" s="1"/>
  <c r="S64" i="15" s="1"/>
  <c r="S49" i="15"/>
  <c r="S56" i="15" s="1"/>
  <c r="S48" i="15"/>
  <c r="S47" i="15"/>
  <c r="S46" i="15"/>
  <c r="S55" i="15" s="1"/>
  <c r="S45" i="15"/>
  <c r="S54" i="15" s="1"/>
  <c r="S61" i="15" s="1"/>
  <c r="S44" i="15"/>
  <c r="S53" i="15" s="1"/>
  <c r="S30" i="15"/>
  <c r="S52" i="15" s="1"/>
  <c r="S24" i="15"/>
  <c r="Q50" i="15"/>
  <c r="Q57" i="15" s="1"/>
  <c r="Q64" i="15" s="1"/>
  <c r="Q49" i="15"/>
  <c r="Q56" i="15" s="1"/>
  <c r="Q48" i="15"/>
  <c r="Q47" i="15"/>
  <c r="Q46" i="15"/>
  <c r="Q55" i="15" s="1"/>
  <c r="Q45" i="15"/>
  <c r="Q54" i="15" s="1"/>
  <c r="Q61" i="15" s="1"/>
  <c r="Q44" i="15"/>
  <c r="Q53" i="15" s="1"/>
  <c r="Q30" i="15"/>
  <c r="Q52" i="15" s="1"/>
  <c r="Q24" i="15"/>
  <c r="O52" i="15"/>
  <c r="N52" i="15"/>
  <c r="O50" i="15"/>
  <c r="O57" i="15" s="1"/>
  <c r="O64" i="15" s="1"/>
  <c r="N50" i="15"/>
  <c r="N57" i="15" s="1"/>
  <c r="N64" i="15" s="1"/>
  <c r="O49" i="15"/>
  <c r="O56" i="15" s="1"/>
  <c r="N49" i="15"/>
  <c r="N56" i="15" s="1"/>
  <c r="O48" i="15"/>
  <c r="N48" i="15"/>
  <c r="O47" i="15"/>
  <c r="N47" i="15"/>
  <c r="O46" i="15"/>
  <c r="O55" i="15" s="1"/>
  <c r="N46" i="15"/>
  <c r="N55" i="15" s="1"/>
  <c r="O45" i="15"/>
  <c r="O54" i="15" s="1"/>
  <c r="O61" i="15" s="1"/>
  <c r="N45" i="15"/>
  <c r="N54" i="15" s="1"/>
  <c r="N61" i="15" s="1"/>
  <c r="O44" i="15"/>
  <c r="O53" i="15" s="1"/>
  <c r="N44" i="15"/>
  <c r="N53" i="15" s="1"/>
  <c r="N34" i="15"/>
  <c r="N32" i="15"/>
  <c r="N31" i="15"/>
  <c r="O24" i="15"/>
  <c r="N24" i="15"/>
  <c r="M52" i="15"/>
  <c r="L52" i="15"/>
  <c r="M50" i="15"/>
  <c r="M57" i="15" s="1"/>
  <c r="M64" i="15" s="1"/>
  <c r="L50" i="15"/>
  <c r="L57" i="15" s="1"/>
  <c r="L64" i="15" s="1"/>
  <c r="M49" i="15"/>
  <c r="M56" i="15" s="1"/>
  <c r="L49" i="15"/>
  <c r="L56" i="15" s="1"/>
  <c r="M48" i="15"/>
  <c r="L48" i="15"/>
  <c r="M47" i="15"/>
  <c r="L47" i="15"/>
  <c r="M46" i="15"/>
  <c r="M55" i="15" s="1"/>
  <c r="L46" i="15"/>
  <c r="L55" i="15" s="1"/>
  <c r="M45" i="15"/>
  <c r="M54" i="15" s="1"/>
  <c r="M61" i="15" s="1"/>
  <c r="L45" i="15"/>
  <c r="L54" i="15" s="1"/>
  <c r="L61" i="15" s="1"/>
  <c r="M44" i="15"/>
  <c r="M53" i="15" s="1"/>
  <c r="L44" i="15"/>
  <c r="L53" i="15" s="1"/>
  <c r="L34" i="15"/>
  <c r="L32" i="15"/>
  <c r="L31" i="15"/>
  <c r="M24" i="15"/>
  <c r="L24" i="15"/>
  <c r="K52" i="15"/>
  <c r="J52" i="15"/>
  <c r="K50" i="15"/>
  <c r="K57" i="15" s="1"/>
  <c r="K64" i="15" s="1"/>
  <c r="J50" i="15"/>
  <c r="J57" i="15" s="1"/>
  <c r="J64" i="15" s="1"/>
  <c r="K49" i="15"/>
  <c r="K56" i="15" s="1"/>
  <c r="J49" i="15"/>
  <c r="J56" i="15" s="1"/>
  <c r="K48" i="15"/>
  <c r="J48" i="15"/>
  <c r="K47" i="15"/>
  <c r="J47" i="15"/>
  <c r="K46" i="15"/>
  <c r="K55" i="15" s="1"/>
  <c r="J46" i="15"/>
  <c r="J55" i="15" s="1"/>
  <c r="K45" i="15"/>
  <c r="K54" i="15" s="1"/>
  <c r="K61" i="15" s="1"/>
  <c r="J45" i="15"/>
  <c r="J54" i="15" s="1"/>
  <c r="J61" i="15" s="1"/>
  <c r="K44" i="15"/>
  <c r="K53" i="15" s="1"/>
  <c r="J44" i="15"/>
  <c r="J53" i="15" s="1"/>
  <c r="K24" i="15"/>
  <c r="J24" i="15"/>
  <c r="I52" i="15"/>
  <c r="H52" i="15"/>
  <c r="I50" i="15"/>
  <c r="I57" i="15" s="1"/>
  <c r="I64" i="15" s="1"/>
  <c r="H50" i="15"/>
  <c r="H57" i="15" s="1"/>
  <c r="H64" i="15" s="1"/>
  <c r="I49" i="15"/>
  <c r="I56" i="15" s="1"/>
  <c r="H49" i="15"/>
  <c r="H56" i="15" s="1"/>
  <c r="I48" i="15"/>
  <c r="H48" i="15"/>
  <c r="I47" i="15"/>
  <c r="H47" i="15"/>
  <c r="I46" i="15"/>
  <c r="I55" i="15" s="1"/>
  <c r="H46" i="15"/>
  <c r="H55" i="15" s="1"/>
  <c r="I45" i="15"/>
  <c r="I54" i="15" s="1"/>
  <c r="I61" i="15" s="1"/>
  <c r="H45" i="15"/>
  <c r="H54" i="15" s="1"/>
  <c r="H61" i="15" s="1"/>
  <c r="I44" i="15"/>
  <c r="I53" i="15" s="1"/>
  <c r="H44" i="15"/>
  <c r="H53" i="15" s="1"/>
  <c r="H34" i="15"/>
  <c r="I24" i="15"/>
  <c r="H24" i="15"/>
  <c r="E25" i="15"/>
  <c r="E26" i="15"/>
  <c r="E27" i="15"/>
  <c r="E28" i="15"/>
  <c r="E29" i="15"/>
  <c r="E31" i="15"/>
  <c r="H31" i="15" s="1"/>
  <c r="E32" i="15"/>
  <c r="H32" i="15" s="1"/>
  <c r="E33" i="15"/>
  <c r="E34" i="15"/>
  <c r="E35" i="15"/>
  <c r="E36" i="15"/>
  <c r="E37" i="15"/>
  <c r="E38" i="15"/>
  <c r="E39" i="15"/>
  <c r="E40" i="15"/>
  <c r="E41" i="15"/>
  <c r="E42" i="15"/>
  <c r="E43" i="15"/>
  <c r="E51" i="15"/>
  <c r="E58" i="15"/>
  <c r="E59" i="15"/>
  <c r="E60" i="15"/>
  <c r="E62" i="15"/>
  <c r="E63" i="15"/>
  <c r="R33" i="15" l="1"/>
  <c r="AC33" i="15"/>
  <c r="F33" i="15"/>
  <c r="AC32" i="15"/>
  <c r="F32" i="15"/>
  <c r="G32" i="15"/>
  <c r="J32" i="15" s="1"/>
  <c r="R32" i="15"/>
  <c r="D31" i="15"/>
  <c r="D50" i="15"/>
  <c r="D49" i="15"/>
  <c r="D48" i="15"/>
  <c r="D47" i="15"/>
  <c r="D46" i="15"/>
  <c r="D45" i="15"/>
  <c r="D44" i="15"/>
  <c r="D52" i="15" l="1"/>
  <c r="AC30" i="15"/>
  <c r="F30" i="15"/>
  <c r="R30" i="15"/>
  <c r="R47" i="15"/>
  <c r="AC47" i="15"/>
  <c r="F47" i="15"/>
  <c r="D53" i="15"/>
  <c r="AC44" i="15"/>
  <c r="F44" i="15"/>
  <c r="R44" i="15"/>
  <c r="D55" i="15"/>
  <c r="AC46" i="15"/>
  <c r="F46" i="15"/>
  <c r="R46" i="15"/>
  <c r="AC48" i="15"/>
  <c r="F48" i="15"/>
  <c r="R48" i="15"/>
  <c r="D57" i="15"/>
  <c r="AC50" i="15"/>
  <c r="F50" i="15"/>
  <c r="R50" i="15"/>
  <c r="D54" i="15"/>
  <c r="R45" i="15"/>
  <c r="AC45" i="15"/>
  <c r="F45" i="15"/>
  <c r="D56" i="15"/>
  <c r="R49" i="15"/>
  <c r="AC49" i="15"/>
  <c r="F49" i="15"/>
  <c r="G31" i="15"/>
  <c r="J31" i="15" s="1"/>
  <c r="R31" i="15"/>
  <c r="AC31" i="15"/>
  <c r="F31" i="15"/>
  <c r="G34" i="15"/>
  <c r="J34" i="15" s="1"/>
  <c r="AC34" i="15"/>
  <c r="F34" i="15"/>
  <c r="R34" i="15"/>
  <c r="R55" i="15" l="1"/>
  <c r="AC55" i="15"/>
  <c r="F55" i="15"/>
  <c r="R53" i="15"/>
  <c r="AC53" i="15"/>
  <c r="F53" i="15"/>
  <c r="R27" i="15"/>
  <c r="AC27" i="15"/>
  <c r="F27" i="15"/>
  <c r="AC52" i="15"/>
  <c r="F52" i="15"/>
  <c r="R52" i="15"/>
  <c r="AC56" i="15"/>
  <c r="F56" i="15"/>
  <c r="R56" i="15"/>
  <c r="D61" i="15"/>
  <c r="AC54" i="15"/>
  <c r="F54" i="15"/>
  <c r="R54" i="15"/>
  <c r="R57" i="15"/>
  <c r="AC57" i="15"/>
  <c r="F57" i="15"/>
  <c r="D64" i="15"/>
  <c r="F24" i="15" l="1"/>
  <c r="R24" i="15"/>
  <c r="R61" i="15"/>
  <c r="AC61" i="15"/>
  <c r="F61" i="15"/>
  <c r="AC64" i="15"/>
  <c r="F64" i="15"/>
  <c r="R64" i="15"/>
  <c r="C50" i="15"/>
  <c r="E25" i="6" l="1"/>
  <c r="P50" i="15"/>
  <c r="E50" i="15"/>
  <c r="AB50" i="15"/>
  <c r="C45" i="15"/>
  <c r="C46" i="15"/>
  <c r="C47" i="15"/>
  <c r="C48" i="15"/>
  <c r="C49" i="15"/>
  <c r="C44" i="15"/>
  <c r="C23" i="6"/>
  <c r="AB49" i="15" l="1"/>
  <c r="P49" i="15"/>
  <c r="E49" i="15"/>
  <c r="AB47" i="15"/>
  <c r="E47" i="15"/>
  <c r="P47" i="15"/>
  <c r="AB45" i="15"/>
  <c r="P45" i="15"/>
  <c r="E45" i="15"/>
  <c r="P44" i="15"/>
  <c r="E44" i="15"/>
  <c r="AB44" i="15"/>
  <c r="P48" i="15"/>
  <c r="E48" i="15"/>
  <c r="AB48" i="15"/>
  <c r="P46" i="15"/>
  <c r="E46" i="15"/>
  <c r="AB46" i="15"/>
  <c r="C49" i="7"/>
  <c r="H26" i="17" l="1"/>
  <c r="G26" i="17"/>
  <c r="E26" i="17"/>
  <c r="C26" i="17"/>
  <c r="D26" i="17"/>
  <c r="H29" i="17"/>
  <c r="G29" i="17"/>
  <c r="D29" i="17"/>
  <c r="E29" i="17"/>
  <c r="C29" i="17"/>
  <c r="C53" i="15" l="1"/>
  <c r="C54" i="15"/>
  <c r="C55" i="15"/>
  <c r="C56" i="15"/>
  <c r="C57" i="15"/>
  <c r="C30" i="15"/>
  <c r="C24" i="15"/>
  <c r="P24" i="15" l="1"/>
  <c r="E24" i="15"/>
  <c r="AB24" i="15"/>
  <c r="C64" i="15"/>
  <c r="AB57" i="15"/>
  <c r="E57" i="15"/>
  <c r="P57" i="15"/>
  <c r="AB55" i="15"/>
  <c r="E55" i="15"/>
  <c r="P55" i="15"/>
  <c r="AB53" i="15"/>
  <c r="P53" i="15"/>
  <c r="E53" i="15"/>
  <c r="P30" i="15"/>
  <c r="E30" i="15"/>
  <c r="AB30" i="15"/>
  <c r="P56" i="15"/>
  <c r="E56" i="15"/>
  <c r="AB56" i="15"/>
  <c r="C61" i="15"/>
  <c r="P54" i="15"/>
  <c r="E54" i="15"/>
  <c r="AB54" i="15"/>
  <c r="C52" i="15"/>
  <c r="P52" i="15" l="1"/>
  <c r="E52" i="15"/>
  <c r="AB52" i="15"/>
  <c r="AB61" i="15"/>
  <c r="E61" i="15"/>
  <c r="P61" i="15"/>
  <c r="P64" i="15"/>
  <c r="E64" i="15"/>
  <c r="AB64"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<sst xmlns="http://schemas.openxmlformats.org/spreadsheetml/2006/main" count="1043" uniqueCount="550">
  <si>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</si>
  <si>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</si>
  <si>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</si>
  <si>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</si>
  <si>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</si>
  <si>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</si>
  <si>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</si>
  <si>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</si>
  <si>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</si>
  <si>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</si>
  <si>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</si>
  <si>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</si>
  <si>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</si>
  <si>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</si>
  <si>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</si>
  <si>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</si>
  <si>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</si>
  <si>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</si>
  <si>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</si>
  <si>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</si>
  <si>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</si>
  <si>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</si>
  <si>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</si>
  <si>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</si>
  <si>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</si>
  <si>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</si>
  <si>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</si>
  <si>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</si>
  <si>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</si>
  <si>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</si>
  <si>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</si>
  <si>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</si>
  <si>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</si>
  <si>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</si>
  <si>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</si>
  <si>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</si>
  <si>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</si>
  <si>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</si>
  <si>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</si>
  <si>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</si>
  <si>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</si>
  <si>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</si>
  <si>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</si>
  <si>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</si>
  <si>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</si>
  <si>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</si>
  <si>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</si>
  <si>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</si>
  <si>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</si>
  <si>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</si>
  <si>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</si>
  <si>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</si>
  <si>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</si>
  <si>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</si>
  <si>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</si>
  <si>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</si>
  <si>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</si>
  <si>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</si>
  <si>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</si>
  <si>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</si>
  <si>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</si>
  <si>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</si>
  <si>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</si>
  <si>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</si>
  <si>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</si>
  <si>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</si>
  <si>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</si>
  <si>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</si>
  <si>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</si>
  <si>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</si>
  <si>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</si>
  <si>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</si>
  <si>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</si>
  <si>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</si>
  <si>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</si>
  <si>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</si>
  <si>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</si>
  <si>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</si>
  <si>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</si>
  <si>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</si>
  <si>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</si>
  <si>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</si>
  <si>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</si>
  <si>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</si>
  <si>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</si>
  <si>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</si>
  <si>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</si>
  <si>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</si>
  <si>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</si>
  <si>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</si>
  <si>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</si>
  <si>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</si>
  <si>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</si>
  <si>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</si>
  <si>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</si>
  <si>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</si>
  <si>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</si>
  <si>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</si>
  <si>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</si>
  <si>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</si>
  <si>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</si>
  <si>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</si>
  <si>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</si>
  <si>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</si>
  <si>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</si>
  <si>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</si>
  <si>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</si>
  <si>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</si>
  <si>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</si>
  <si>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</si>
  <si>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</si>
  <si>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</si>
  <si>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</si>
  <si>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</si>
  <si>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</si>
  <si>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</si>
  <si>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</si>
  <si>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</si>
  <si>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</si>
  <si>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</si>
  <si>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</si>
  <si>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</si>
  <si>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</si>
  <si>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</si>
  <si>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</si>
  <si>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</si>
  <si>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</si>
  <si>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</si>
  <si>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</si>
  <si>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</si>
  <si>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</si>
  <si>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</si>
  <si>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</si>
  <si>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</si>
  <si>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</si>
  <si>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</si>
  <si>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</si>
  <si>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</si>
  <si>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</si>
  <si>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</si>
  <si>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</si>
  <si>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</si>
  <si>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</si>
  <si>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</si>
  <si>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</si>
  <si>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</si>
  <si>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</si>
  <si>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</si>
  <si>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</si>
  <si>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</si>
  <si>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</si>
  <si>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</si>
  <si>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</si>
  <si>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</si>
  <si>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</si>
  <si>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</si>
  <si>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</si>
  <si>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</si>
  <si>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</si>
  <si>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</si>
  <si>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</si>
  <si>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</si>
  <si>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</si>
  <si>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</si>
  <si>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</si>
  <si>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</si>
  <si>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</si>
  <si>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</si>
  <si>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</si>
  <si>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</si>
  <si>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</si>
  <si>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</si>
  <si>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</si>
  <si>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</si>
  <si>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</si>
  <si>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</si>
  <si>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</si>
  <si>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</si>
  <si>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</si>
  <si>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</si>
  <si>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</si>
  <si>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</si>
  <si>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</si>
  <si>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</si>
  <si>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</si>
  <si>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</si>
  <si>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</si>
  <si>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</si>
  <si>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</si>
  <si>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</si>
  <si>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</si>
  <si>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</si>
  <si>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</si>
  <si>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</si>
  <si>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</si>
  <si>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</si>
  <si>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</si>
  <si>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</si>
  <si>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</si>
  <si>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</si>
  <si>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</si>
  <si>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</si>
  <si>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</si>
  <si>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</si>
  <si>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</si>
  <si>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</si>
  <si>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</si>
  <si>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</si>
  <si>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</si>
  <si>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</si>
  <si>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</si>
  <si>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</si>
  <si>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</si>
  <si>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</si>
  <si>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</si>
  <si>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</si>
  <si>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</si>
  <si>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</si>
  <si>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</si>
  <si>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</si>
  <si>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</si>
  <si>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</si>
  <si>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</si>
  <si>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</si>
  <si>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</si>
  <si>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</si>
  <si>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</si>
  <si>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</si>
  <si>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</si>
  <si>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</si>
  <si>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</si>
  <si>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</si>
  <si>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</si>
  <si>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</si>
  <si>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</si>
  <si>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</si>
  <si>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</si>
  <si>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</si>
  <si>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</si>
  <si>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</si>
  <si>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</si>
  <si>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</si>
  <si>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</si>
  <si>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</si>
  <si>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</si>
  <si>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</si>
  <si>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</si>
  <si>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</si>
  <si>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</si>
  <si>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</si>
  <si>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</si>
  <si>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</si>
  <si>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</si>
  <si>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</si>
  <si>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</si>
  <si>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</si>
  <si>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</si>
  <si>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</si>
  <si>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</si>
  <si>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</si>
  <si>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</si>
  <si>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</si>
  <si>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</si>
  <si>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</si>
  <si>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</si>
  <si>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</si>
  <si>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</si>
  <si>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</si>
  <si>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</si>
  <si>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</si>
  <si>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</si>
  <si>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</si>
  <si>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</si>
  <si>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</si>
  <si>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</si>
  <si>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</si>
  <si>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</si>
  <si>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</si>
  <si>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</si>
  <si>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</si>
  <si>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</si>
  <si>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</si>
  <si>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</si>
  <si>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</si>
  <si>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</si>
  <si>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</si>
  <si>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</si>
  <si>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</si>
  <si>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</si>
  <si>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</si>
  <si>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</si>
  <si>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</si>
  <si>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</si>
  <si>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</si>
  <si>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</si>
  <si>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</si>
  <si>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</si>
  <si>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</si>
  <si>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</si>
  <si>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</si>
  <si>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</si>
  <si>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</si>
  <si>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</si>
  <si>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</si>
  <si>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</si>
  <si>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</si>
  <si>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</si>
  <si>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</si>
  <si>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</si>
  <si>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</si>
  <si>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</si>
  <si>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</si>
  <si>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</si>
  <si>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</si>
  <si>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</si>
  <si>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</si>
  <si>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</si>
  <si>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</si>
  <si>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</si>
  <si>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</si>
  <si>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</si>
  <si>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</si>
  <si>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</si>
  <si>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</si>
  <si>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</si>
  <si>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</si>
  <si>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</si>
  <si>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</si>
  <si>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</si>
  <si>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</si>
  <si>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</si>
  <si>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</si>
  <si>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</si>
  <si>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</si>
  <si>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</si>
  <si>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</si>
  <si>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</si>
  <si>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</si>
  <si>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</si>
  <si>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</si>
  <si>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</si>
  <si>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</si>
  <si>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</si>
  <si>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</si>
  <si>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</si>
  <si>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</si>
  <si>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</si>
  <si>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</si>
  <si>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</si>
  <si>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</si>
  <si>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</si>
  <si>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</si>
  <si>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</si>
  <si>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</si>
  <si>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</si>
  <si>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</si>
  <si>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</si>
  <si>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</si>
  <si>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</si>
  <si>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</si>
  <si>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</si>
  <si>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</si>
  <si>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</si>
  <si>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</si>
  <si>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</si>
  <si>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</si>
  <si>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</si>
  <si>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</si>
  <si>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</si>
  <si>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</si>
  <si>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</si>
  <si>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</si>
  <si>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</si>
  <si>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</si>
  <si>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</si>
  <si>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</si>
  <si>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</si>
  <si>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</si>
  <si>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</si>
  <si>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</si>
  <si>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</si>
  <si>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</si>
  <si>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</si>
  <si>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</si>
  <si>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</si>
  <si>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</si>
  <si>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</si>
  <si>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</si>
  <si>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</si>
  <si>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</si>
  <si>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</si>
  <si>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</si>
  <si>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</si>
  <si>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</si>
  <si>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</si>
  <si>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</si>
  <si>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</si>
  <si>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</si>
  <si>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</si>
  <si>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</si>
  <si>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</si>
  <si>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</si>
  <si>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</si>
  <si>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</si>
  <si>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</si>
  <si>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</si>
  <si>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</si>
  <si>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</si>
  <si>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</si>
  <si>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</si>
  <si>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</si>
  <si>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</si>
  <si>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</si>
  <si>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</si>
  <si>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</si>
  <si>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</si>
  <si>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</si>
  <si>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</si>
  <si>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</si>
  <si>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</si>
  <si>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</si>
  <si>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</si>
  <si>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</si>
  <si>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</si>
  <si>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</si>
  <si>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</si>
  <si>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</si>
  <si>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</si>
  <si>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</si>
  <si>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</si>
  <si>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</si>
  <si>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</si>
  <si>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</si>
  <si>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</si>
  <si>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</si>
  <si>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</si>
  <si>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</si>
  <si>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</si>
  <si>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</si>
  <si>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</si>
  <si>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</si>
  <si>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</si>
  <si>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</si>
  <si>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</si>
  <si>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</si>
  <si>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</si>
  <si>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</si>
  <si>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</si>
  <si>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</si>
  <si>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</si>
  <si>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</si>
  <si>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</si>
  <si>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</si>
  <si>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</si>
  <si>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</si>
  <si>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</si>
  <si>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</si>
  <si>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</si>
  <si>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</si>
  <si>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</si>
  <si>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</si>
  <si>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</si>
  <si>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</si>
  <si>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</si>
  <si>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</si>
  <si>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</si>
  <si>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</si>
  <si>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</si>
  <si>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</si>
  <si>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</si>
  <si>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</si>
  <si>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</si>
  <si>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</si>
  <si>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</si>
  <si>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</si>
  <si>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</si>
  <si>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</si>
  <si>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</si>
  <si>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</si>
  <si>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</si>
  <si>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</si>
  <si>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</si>
  <si>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</si>
  <si>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</si>
  <si>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</si>
  <si>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</si>
  <si>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</si>
  <si>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</si>
  <si>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</si>
  <si>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</si>
  <si>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</si>
  <si>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</si>
  <si>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</si>
  <si>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</si>
  <si>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</si>
  <si>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всего в 2018 году, в том числе:</t>
  </si>
  <si>
    <t>всего в 2017 году, в том числе:</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</si>
  <si>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</si>
  <si>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</si>
  <si>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</si>
  <si>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</si>
  <si>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</si>
  <si>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</si>
  <si>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</si>
  <si>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</si>
  <si>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</si>
  <si>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2024 год</t>
  </si>
  <si>
    <t>IV</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</si>
  <si>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</si>
  <si>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Развитие и модернизация учета электрической энергии (мощности)</t>
  </si>
  <si>
    <t>Реализация проекта по монтажу системы АИИС КУЭ позволит снизить коммерческие потери электрической энергии, возникающие в объектах электросетевого хозяйства, не связанные с технологическим процессом передачи электрической энергии, повысить «наблюдаемость» электросетевого хозяйства (обеспечить оперативный контроль за объемами потребления электроэнергии и мощности), обеспечить адресное воздействия на неплательщиков за поставленную электрическую энергию (мощность).</t>
  </si>
  <si>
    <t>ПУ, шт.</t>
  </si>
  <si>
    <t>Реализация проекта по подключению потребителей к АИИС КУЭ является одним из приоритетных направлений Стратегии развития электросетевого комплекса Российской Федерации, утвержденной распоряжением Правительства РФ от 03.04.2013 №511-р, и новой концепции инновационного развития электроэнергетики Smart Grid.</t>
  </si>
  <si>
    <t xml:space="preserve">Муниципальное унитарное предприятие "Александровэлектросеть" Александровского района </t>
  </si>
  <si>
    <t>город Александров</t>
  </si>
  <si>
    <t>J_AES-2022-07</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</si>
  <si>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</si>
  <si>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</si>
  <si>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мул.руб.</t>
  </si>
  <si>
    <t>Предложение по корректировке</t>
  </si>
  <si>
    <t xml:space="preserve"> 3.1</t>
  </si>
  <si>
    <t xml:space="preserve"> 3.2</t>
  </si>
  <si>
    <t>2023 год</t>
  </si>
  <si>
    <t>по состоянию на 01.01.2021 года</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</si>
  <si>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</si>
  <si>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</si>
  <si>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</si>
  <si>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</si>
  <si>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</si>
  <si>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</si>
  <si>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</si>
  <si>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</si>
  <si>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</si>
  <si>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</si>
  <si>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</si>
  <si>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</si>
  <si>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</si>
  <si>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</si>
  <si>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</si>
  <si>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</si>
  <si>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</si>
  <si>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</si>
  <si>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</si>
  <si>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</si>
  <si>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</si>
  <si>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</si>
  <si>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Поключение к АИИС КУЭ 258  приборов учета электроэнрегии, 14 маршрутизаторов</t>
  </si>
  <si>
    <t>Внедрение АИИСКУЭ с установкой приборов учета на ГБПС (ПУ-258 шт.)</t>
  </si>
  <si>
    <t>Показатель объема финансовых потребностей, необходимых для реализации мероприятий, направленных на развитие информационной инфраструктуры (Фит) - 8,3037 млн. руб. (с НДС)</t>
  </si>
  <si>
    <t>0,03218 млн. руб. с НДС/шт.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</si>
</sst>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
    <numFmt numFmtId="169" formatCode="0.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
      <sz val="15"/>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11" fillId="0" borderId="3" xfId="62" applyFont="1" applyBorder="1" applyAlignment="1">
      <alignment horizontal="center" vertical="center" wrapText="1"/>
    </xf>
    <xf numFmtId="49" fontId="11" fillId="24" borderId="1" xfId="62" applyNumberFormat="1" applyFont="1" applyFill="1" applyBorder="1" applyAlignment="1">
      <alignment horizontal="center" vertical="center" wrapText="1"/>
    </xf>
    <xf numFmtId="0" fontId="11" fillId="24" borderId="1" xfId="62" applyFont="1" applyFill="1" applyBorder="1" applyAlignment="1">
      <alignment horizontal="center" vertical="center" wrapText="1"/>
    </xf>
    <xf numFmtId="0" fontId="7" fillId="0" borderId="1" xfId="1" applyFont="1" applyFill="1" applyBorder="1" applyAlignment="1">
      <alignment horizontal="center" vertical="center" wrapText="1"/>
    </xf>
    <xf numFmtId="0" fontId="0" fillId="0" borderId="0" xfId="0" applyAlignment="1">
      <alignment horizontal="center" vertical="center"/>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169" fontId="65" fillId="0" borderId="0" xfId="1" applyNumberFormat="1" applyFont="1" applyBorder="1"/>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 xfId="2" applyFont="1" applyBorder="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69" fontId="7" fillId="0" borderId="1" xfId="1" applyNumberFormat="1" applyFont="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034-4B1E-8330-863C37A5C3D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034-4B1E-8330-863C37A5C3D1}"/>
            </c:ext>
          </c:extLst>
        </c:ser>
        <c:dLbls>
          <c:showLegendKey val="0"/>
          <c:showVal val="0"/>
          <c:showCatName val="0"/>
          <c:showSerName val="0"/>
          <c:showPercent val="0"/>
          <c:showBubbleSize val="0"/>
        </c:dLbls>
        <c:smooth val="0"/>
        <c:axId val="408372032"/>
        <c:axId val="408372424"/>
      </c:lineChart>
      <c:catAx>
        <c:axId val="408372032"/>
        <c:scaling>
          <c:orientation val="minMax"/>
        </c:scaling>
        <c:delete val="0"/>
        <c:axPos val="b"/>
        <c:numFmt formatCode="General" sourceLinked="1"/>
        <c:majorTickMark val="out"/>
        <c:minorTickMark val="none"/>
        <c:tickLblPos val="nextTo"/>
        <c:crossAx val="408372424"/>
        <c:crosses val="autoZero"/>
        <c:auto val="1"/>
        <c:lblAlgn val="ctr"/>
        <c:lblOffset val="100"/>
        <c:noMultiLvlLbl val="0"/>
      </c:catAx>
      <c:valAx>
        <c:axId val="4083724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83720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1056;&#1072;&#1073;&#1086;&#1090;&#1072;\&#1050;&#1086;&#1084;&#1086;&#1088;&#1086;&#1095;&#1082;&#1072;\2021\2021%20&#1048;&#1055;%20&#1082;&#1086;&#1088;.%20&#1052;&#1059;&#1055;%20&#1040;&#1069;&#1057;\&#1050;&#1086;&#1088;&#1088;&#1077;&#1082;&#1090;&#1080;&#1088;&#1086;&#1074;&#1082;&#1072;\!%20&#1052;&#1059;&#1055;%20&#1040;&#1069;&#1057;%20&#1058;&#1062;&#1040;%20&#1046;&#1045;&#1085;&#1080;&#1085;&#108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МОЙ"/>
      <sheetName val="МОЙ (август 1)"/>
      <sheetName val="МОЙ (август 2)"/>
      <sheetName val="Лист1"/>
      <sheetName val="МОЙ январь 21"/>
      <sheetName val="Лист1 январь 21"/>
      <sheetName val="Лист2"/>
      <sheetName val="расчет 12%"/>
      <sheetName val="НВВ"/>
      <sheetName val="Лист3"/>
      <sheetName val="Источники 2020"/>
      <sheetName val="Источники 2021"/>
      <sheetName val="ТАблица 6.1"/>
      <sheetName val="Источники"/>
    </sheetNames>
    <sheetDataSet>
      <sheetData sheetId="0"/>
      <sheetData sheetId="1"/>
      <sheetData sheetId="2"/>
      <sheetData sheetId="3">
        <row r="28">
          <cell r="AN28">
            <v>283.20699999999999</v>
          </cell>
        </row>
      </sheetData>
      <sheetData sheetId="4">
        <row r="23">
          <cell r="O23">
            <v>0.236011</v>
          </cell>
        </row>
      </sheetData>
      <sheetData sheetId="5">
        <row r="56">
          <cell r="B56" t="str">
            <v>Внедрение АИИСКУЭ с установкой приборов учета на ГНБ (счетчик однофазный AD11S.1BL-Z-R-TX – 243 шт.; счетчик  трехфазный AD13A/2(1)-BLRs-Z=R2r-TW(2-5-1 ) -15 шт.;  маршрутизатор RTR8ALG-2-1 RUF(OFDM) - 14 шт.)</v>
          </cell>
        </row>
      </sheetData>
      <sheetData sheetId="6">
        <row r="44">
          <cell r="J44">
            <v>6870.9415862988799</v>
          </cell>
          <cell r="N44">
            <v>0</v>
          </cell>
        </row>
      </sheetData>
      <sheetData sheetId="7"/>
      <sheetData sheetId="8"/>
      <sheetData sheetId="9"/>
      <sheetData sheetId="10"/>
      <sheetData sheetId="11"/>
      <sheetData sheetId="12">
        <row r="23">
          <cell r="O23">
            <v>21330.748028408201</v>
          </cell>
        </row>
      </sheetData>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V338"/>
  <sheetViews>
    <sheetView view="pageBreakPreview" topLeftCell="A52" zoomScaleSheetLayoutView="100" workbookViewId="0">
      <selection activeCell="C40" sqref="C4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0" t="s">
        <v>516</v>
      </c>
      <c r="B5" s="250"/>
      <c r="C5" s="250"/>
      <c r="D5" s="204"/>
      <c r="E5" s="204"/>
      <c r="F5" s="204"/>
      <c r="G5" s="204"/>
      <c r="H5" s="204"/>
      <c r="I5" s="204"/>
      <c r="J5" s="204"/>
    </row>
    <row r="6" spans="1:22" s="12" customFormat="1" ht="18.75" x14ac:dyDescent="0.3">
      <c r="A6" s="17"/>
      <c r="F6" s="16"/>
      <c r="G6" s="16"/>
      <c r="H6" s="15"/>
    </row>
    <row r="7" spans="1:22" s="12" customFormat="1" ht="18.75" x14ac:dyDescent="0.2">
      <c r="A7" s="254" t="s">
        <v>8</v>
      </c>
      <c r="B7" s="254"/>
      <c r="C7" s="2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5" t="s">
        <v>513</v>
      </c>
      <c r="B9" s="255"/>
      <c r="C9" s="255"/>
      <c r="D9" s="8"/>
      <c r="E9" s="8"/>
      <c r="F9" s="8"/>
      <c r="G9" s="8"/>
      <c r="H9" s="8"/>
      <c r="I9" s="13"/>
      <c r="J9" s="13"/>
      <c r="K9" s="13"/>
      <c r="L9" s="13"/>
      <c r="M9" s="13"/>
      <c r="N9" s="13"/>
      <c r="O9" s="13"/>
      <c r="P9" s="13"/>
      <c r="Q9" s="13"/>
      <c r="R9" s="13"/>
      <c r="S9" s="13"/>
      <c r="T9" s="13"/>
      <c r="U9" s="13"/>
      <c r="V9" s="13"/>
    </row>
    <row r="10" spans="1:22" s="12" customFormat="1" ht="18.75" x14ac:dyDescent="0.2">
      <c r="A10" s="251" t="s">
        <v>7</v>
      </c>
      <c r="B10" s="251"/>
      <c r="C10" s="2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6" t="s">
        <v>515</v>
      </c>
      <c r="B12" s="256"/>
      <c r="C12" s="256"/>
      <c r="D12" s="8"/>
      <c r="E12" s="8"/>
      <c r="F12" s="8"/>
      <c r="G12" s="8"/>
      <c r="H12" s="8"/>
      <c r="I12" s="13"/>
      <c r="J12" s="13"/>
      <c r="K12" s="13"/>
      <c r="L12" s="13"/>
      <c r="M12" s="13"/>
      <c r="N12" s="13"/>
      <c r="O12" s="13"/>
      <c r="P12" s="13"/>
      <c r="Q12" s="13"/>
      <c r="R12" s="13"/>
      <c r="S12" s="13"/>
      <c r="T12" s="13"/>
      <c r="U12" s="13"/>
      <c r="V12" s="13"/>
    </row>
    <row r="13" spans="1:22" s="12" customFormat="1" ht="18.75" x14ac:dyDescent="0.2">
      <c r="A13" s="251" t="s">
        <v>6</v>
      </c>
      <c r="B13" s="251"/>
      <c r="C13" s="2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0" customHeight="1" x14ac:dyDescent="0.2">
      <c r="A15" s="257" t="s">
        <v>547</v>
      </c>
      <c r="B15" s="257"/>
      <c r="C15" s="257"/>
      <c r="D15" s="8"/>
      <c r="E15" s="8"/>
      <c r="F15" s="8"/>
      <c r="G15" s="8"/>
      <c r="H15" s="8"/>
      <c r="I15" s="8"/>
      <c r="J15" s="8"/>
      <c r="K15" s="8"/>
      <c r="L15" s="8"/>
      <c r="M15" s="8"/>
      <c r="N15" s="8"/>
      <c r="O15" s="8"/>
      <c r="P15" s="8"/>
      <c r="Q15" s="8"/>
      <c r="R15" s="8"/>
      <c r="S15" s="8"/>
      <c r="T15" s="8"/>
      <c r="U15" s="8"/>
      <c r="V15" s="8"/>
    </row>
    <row r="16" spans="1:22" s="3" customFormat="1" ht="15" customHeight="1" x14ac:dyDescent="0.2">
      <c r="A16" s="251" t="s">
        <v>5</v>
      </c>
      <c r="B16" s="251"/>
      <c r="C16" s="2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2" t="s">
        <v>476</v>
      </c>
      <c r="B18" s="253"/>
      <c r="C18" s="2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2" t="s">
        <v>65</v>
      </c>
      <c r="C20" s="41"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5" t="s">
        <v>322</v>
      </c>
      <c r="C22" s="41" t="s">
        <v>509</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40" t="s">
        <v>493</v>
      </c>
      <c r="C23" s="234" t="s">
        <v>508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7"/>
      <c r="B24" s="248"/>
      <c r="C24" s="24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201" t="s">
        <v>423</v>
      </c>
      <c r="C25" s="44" t="s">
        <v>330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201" t="s">
        <v>73</v>
      </c>
      <c r="C26" s="44" t="s">
        <v>492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201" t="s">
        <v>72</v>
      </c>
      <c r="C27" s="44" t="s">
        <v>514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201" t="s">
        <v>424</v>
      </c>
      <c r="C28" s="44" t="s">
        <v>497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201" t="s">
        <v>425</v>
      </c>
      <c r="C29" s="44" t="s">
        <v>497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201" t="s">
        <v>426</v>
      </c>
      <c r="C30" s="44" t="s">
        <v>497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4" t="s">
        <v>427</v>
      </c>
      <c r="C31" s="44" t="s">
        <v>497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4" t="s">
        <v>428</v>
      </c>
      <c r="C32" s="44" t="s">
        <v>497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4" t="s">
        <v>429</v>
      </c>
      <c r="C33" s="44" t="s">
        <v>497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445</v>
      </c>
      <c r="B34" s="44" t="s">
        <v>430</v>
      </c>
      <c r="C34" s="44" t="s">
        <v>497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4" t="s">
        <v>70</v>
      </c>
      <c r="C35" s="44" t="s">
        <v>498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4" t="s">
        <v>431</v>
      </c>
      <c r="C36" s="44" t="s">
        <v>497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4" t="s">
        <v>432</v>
      </c>
      <c r="C37" s="44" t="s">
        <v>497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4" t="s">
        <v>235</v>
      </c>
      <c r="C38" s="44" t="s">
        <v>497</v>
      </c>
      <c r="D38" s="27"/>
      <c r="E38" s="27"/>
      <c r="F38" s="27"/>
      <c r="G38" s="27"/>
      <c r="H38" s="27"/>
      <c r="I38" s="27"/>
      <c r="J38" s="27"/>
      <c r="K38" s="27"/>
      <c r="L38" s="27"/>
      <c r="M38" s="27"/>
      <c r="N38" s="27"/>
      <c r="O38" s="27"/>
      <c r="P38" s="27"/>
      <c r="Q38" s="27"/>
      <c r="R38" s="27"/>
      <c r="S38" s="27"/>
      <c r="T38" s="27"/>
      <c r="U38" s="27"/>
      <c r="V38" s="27"/>
    </row>
    <row r="39" spans="1:22" ht="15.75" x14ac:dyDescent="0.25">
      <c r="A39" s="247"/>
      <c r="B39" s="248"/>
      <c r="C39" s="249"/>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4" t="s">
        <v>487</v>
      </c>
      <c r="C40" s="44" t="s">
        <v>548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4" t="s">
        <v>471</v>
      </c>
      <c r="C41" s="44" t="s">
        <v>498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4" t="s">
        <v>486</v>
      </c>
      <c r="C42" s="44" t="s">
        <v>498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4" t="s">
        <v>452</v>
      </c>
      <c r="C43" s="44" t="s">
        <v>498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4" t="s">
        <v>477</v>
      </c>
      <c r="C44" s="44" t="s">
        <v>498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4" t="s">
        <v>478</v>
      </c>
      <c r="C45" s="44" t="s">
        <v>498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4" t="s">
        <v>479</v>
      </c>
      <c r="C46" s="44" t="s">
        <v>498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7"/>
      <c r="B47" s="248"/>
      <c r="C47" s="24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4" t="s">
        <v>517</v>
      </c>
      <c r="C48" s="426">
        <v>8.3036999999999992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4" t="s">
        <v>518</v>
      </c>
      <c r="C49" s="426">
        <f>C48</f>
        <v>8.3036999999999992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F92"/>
  <sheetViews>
    <sheetView view="pageBreakPreview" topLeftCell="B55" zoomScale="102" zoomScaleNormal="70" zoomScaleSheetLayoutView="102" workbookViewId="0">
      <selection activeCell="D31" sqref="D31:D34"/>
    </sheetView>
  </sheetViews>
  <sheetFormatPr defaultRowHeight="15.75" x14ac:dyDescent="0.25"/>
  <cols>
    <col min="1" max="1" width="9.140625" style="64"/>
    <col min="2" max="2" width="57.85546875" style="64" customWidth="1"/>
    <col min="3" max="3" width="13" style="64" customWidth="1"/>
    <col min="4" max="4" width="19.42578125" style="64" customWidth="1"/>
    <col min="5" max="5" width="20.42578125" style="64" customWidth="1"/>
    <col min="6" max="7" width="18.7109375" style="64" customWidth="1"/>
    <col min="8" max="8" width="12.85546875" style="65" customWidth="1"/>
    <col min="9" max="9" width="10" style="65" bestFit="1" customWidth="1"/>
    <col min="10" max="12" width="11.28515625" style="65" customWidth="1"/>
    <col min="13" max="18" width="11.28515625" style="64" customWidth="1"/>
    <col min="19" max="27" width="10.5703125" style="64" customWidth="1"/>
    <col min="28" max="28" width="10" style="64" bestFit="1" customWidth="1"/>
    <col min="29" max="29" width="10.140625" style="64" customWidth="1"/>
    <col min="30" max="16384" width="9.140625" style="64"/>
  </cols>
  <sheetData>
    <row r="1" spans="1:29" ht="18.75" x14ac:dyDescent="0.25">
      <c r="A1" s="65"/>
      <c r="B1" s="65"/>
      <c r="C1" s="65"/>
      <c r="D1" s="65"/>
      <c r="E1" s="65"/>
      <c r="F1" s="65"/>
      <c r="G1" s="65"/>
      <c r="M1" s="65"/>
      <c r="N1" s="65"/>
      <c r="O1" s="65"/>
      <c r="P1" s="65"/>
      <c r="AC1" s="43" t="s">
        <v>67</v>
      </c>
    </row>
    <row r="2" spans="1:29" ht="18.75" x14ac:dyDescent="0.3">
      <c r="A2" s="65"/>
      <c r="B2" s="65"/>
      <c r="C2" s="65"/>
      <c r="D2" s="65"/>
      <c r="E2" s="65"/>
      <c r="F2" s="65"/>
      <c r="G2" s="65"/>
      <c r="M2" s="65"/>
      <c r="N2" s="65"/>
      <c r="O2" s="65"/>
      <c r="P2" s="65"/>
      <c r="AC2" s="15" t="s">
        <v>9</v>
      </c>
    </row>
    <row r="3" spans="1:29" ht="18.75" x14ac:dyDescent="0.3">
      <c r="A3" s="65"/>
      <c r="B3" s="65"/>
      <c r="C3" s="65"/>
      <c r="D3" s="65"/>
      <c r="E3" s="65"/>
      <c r="F3" s="65"/>
      <c r="G3" s="65"/>
      <c r="M3" s="65"/>
      <c r="N3" s="65"/>
      <c r="O3" s="65"/>
      <c r="P3" s="65"/>
      <c r="AC3" s="15" t="s">
        <v>66</v>
      </c>
    </row>
    <row r="4" spans="1:29" ht="18.75" customHeight="1" x14ac:dyDescent="0.25">
      <c r="A4" s="250" t="str">
        <f>'1. паспорт местоположение'!A5:C5</f>
        <v>Год раскрытия информации: 2021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row>
    <row r="5" spans="1:29" x14ac:dyDescent="0.25">
      <c r="A5" s="65"/>
      <c r="B5" s="65"/>
      <c r="C5" s="65"/>
      <c r="D5" s="65"/>
      <c r="E5" s="65"/>
      <c r="F5" s="65"/>
      <c r="G5" s="65"/>
      <c r="M5" s="65"/>
      <c r="N5" s="65"/>
      <c r="O5" s="65"/>
      <c r="P5" s="65"/>
    </row>
    <row r="6" spans="1:29" ht="18.75" x14ac:dyDescent="0.25">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row>
    <row r="7" spans="1:29" ht="18.75" x14ac:dyDescent="0.25">
      <c r="A7" s="13"/>
      <c r="B7" s="13"/>
      <c r="C7" s="13"/>
      <c r="D7" s="197"/>
      <c r="E7" s="13"/>
      <c r="F7" s="13"/>
      <c r="G7" s="197"/>
      <c r="H7" s="13"/>
      <c r="I7" s="13"/>
      <c r="J7" s="13"/>
      <c r="K7" s="197"/>
      <c r="L7" s="197"/>
      <c r="M7" s="83"/>
      <c r="N7" s="83"/>
      <c r="O7" s="83"/>
      <c r="P7" s="83"/>
      <c r="Q7" s="83"/>
      <c r="R7" s="83"/>
      <c r="S7" s="83"/>
      <c r="T7" s="83"/>
      <c r="U7" s="83"/>
      <c r="V7" s="83"/>
      <c r="W7" s="83"/>
      <c r="X7" s="83"/>
      <c r="Y7" s="83"/>
      <c r="Z7" s="83"/>
      <c r="AA7" s="83"/>
      <c r="AB7" s="83"/>
      <c r="AC7" s="83"/>
    </row>
    <row r="8" spans="1:29" ht="18.75" x14ac:dyDescent="0.25">
      <c r="A8" s="253" t="str">
        <f>'1. паспорт местоположение'!A9:C9</f>
        <v xml:space="preserve">Муниципальное унитарное предприятие "Александровэлектросеть" Александровского района </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29" ht="18.75" customHeight="1" x14ac:dyDescent="0.25">
      <c r="A9" s="251" t="s">
        <v>7</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row>
    <row r="10" spans="1:29" ht="18.75" x14ac:dyDescent="0.25">
      <c r="A10" s="13"/>
      <c r="B10" s="13"/>
      <c r="C10" s="13"/>
      <c r="D10" s="197"/>
      <c r="E10" s="13"/>
      <c r="F10" s="13"/>
      <c r="G10" s="197"/>
      <c r="H10" s="13"/>
      <c r="I10" s="13"/>
      <c r="J10" s="13"/>
      <c r="K10" s="197"/>
      <c r="L10" s="197"/>
      <c r="M10" s="83"/>
      <c r="N10" s="83"/>
      <c r="O10" s="83"/>
      <c r="P10" s="83"/>
      <c r="Q10" s="83"/>
      <c r="R10" s="83"/>
      <c r="S10" s="83"/>
      <c r="T10" s="83"/>
      <c r="U10" s="83"/>
      <c r="V10" s="83"/>
      <c r="W10" s="83"/>
      <c r="X10" s="83"/>
      <c r="Y10" s="83"/>
      <c r="Z10" s="83"/>
      <c r="AA10" s="83"/>
      <c r="AB10" s="83"/>
      <c r="AC10" s="83"/>
    </row>
    <row r="11" spans="1:29" ht="18.75" x14ac:dyDescent="0.25">
      <c r="A11" s="253" t="str">
        <f>'1. паспорт местоположение'!A12:C12</f>
        <v>J_AES-2022-07</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29" x14ac:dyDescent="0.25">
      <c r="A12" s="251" t="s">
        <v>6</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row>
    <row r="13" spans="1:29" ht="16.5" customHeight="1" x14ac:dyDescent="0.3">
      <c r="A13" s="11"/>
      <c r="B13" s="11"/>
      <c r="C13" s="11"/>
      <c r="D13" s="11"/>
      <c r="E13" s="11"/>
      <c r="F13" s="11"/>
      <c r="G13" s="11"/>
      <c r="H13" s="11"/>
      <c r="I13" s="11"/>
      <c r="J13" s="11"/>
      <c r="K13" s="11"/>
      <c r="L13" s="11"/>
      <c r="M13" s="82"/>
      <c r="N13" s="82"/>
      <c r="O13" s="82"/>
      <c r="P13" s="82"/>
      <c r="Q13" s="82"/>
      <c r="R13" s="82"/>
      <c r="S13" s="82"/>
      <c r="T13" s="82"/>
      <c r="U13" s="82"/>
      <c r="V13" s="82"/>
      <c r="W13" s="82"/>
      <c r="X13" s="82"/>
      <c r="Y13" s="82"/>
      <c r="Z13" s="82"/>
      <c r="AA13" s="82"/>
      <c r="AB13" s="82"/>
      <c r="AC13" s="82"/>
    </row>
    <row r="14" spans="1:29" ht="46.5" customHeight="1" x14ac:dyDescent="0.25">
      <c r="A14" s="252" t="str">
        <f>'1. паспорт местоположение'!A15:C15</f>
        <v>Внедрение АИИСКУЭ с установкой приборов учета на ГБПС (ПУ-258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row>
    <row r="15" spans="1:29" ht="15.75" customHeight="1" x14ac:dyDescent="0.25">
      <c r="A15" s="251" t="s">
        <v>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7" spans="1:32" x14ac:dyDescent="0.25">
      <c r="A17" s="65"/>
      <c r="M17" s="65"/>
      <c r="N17" s="65"/>
      <c r="O17" s="65"/>
      <c r="P17" s="65"/>
      <c r="Q17" s="65"/>
      <c r="R17" s="65"/>
      <c r="S17" s="65"/>
      <c r="T17" s="65"/>
      <c r="U17" s="65"/>
      <c r="V17" s="65"/>
      <c r="W17" s="65"/>
      <c r="X17" s="65"/>
      <c r="Y17" s="65"/>
      <c r="Z17" s="65"/>
      <c r="AA17" s="65"/>
      <c r="AB17" s="65"/>
      <c r="AC17" s="65"/>
    </row>
    <row r="18" spans="1:32" x14ac:dyDescent="0.25">
      <c r="A18" s="390" t="s">
        <v>461</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19" spans="1:32" x14ac:dyDescent="0.25">
      <c r="A19" s="65"/>
      <c r="B19" s="65"/>
      <c r="C19" s="65"/>
      <c r="D19" s="65"/>
      <c r="E19" s="65"/>
      <c r="F19" s="65"/>
      <c r="G19" s="65"/>
      <c r="M19" s="65"/>
      <c r="N19" s="65"/>
      <c r="O19" s="65"/>
      <c r="P19" s="65"/>
      <c r="Q19" s="65"/>
      <c r="R19" s="65"/>
      <c r="S19" s="65"/>
      <c r="T19" s="65"/>
      <c r="U19" s="65"/>
      <c r="V19" s="65"/>
      <c r="W19" s="65"/>
      <c r="X19" s="65"/>
      <c r="Y19" s="65"/>
      <c r="Z19" s="65"/>
      <c r="AA19" s="65"/>
      <c r="AB19" s="65"/>
      <c r="AC19" s="65"/>
    </row>
    <row r="20" spans="1:32" ht="33" customHeight="1" x14ac:dyDescent="0.25">
      <c r="A20" s="380" t="s">
        <v>191</v>
      </c>
      <c r="B20" s="380" t="s">
        <v>190</v>
      </c>
      <c r="C20" s="386" t="s">
        <v>189</v>
      </c>
      <c r="D20" s="387"/>
      <c r="E20" s="379" t="s">
        <v>188</v>
      </c>
      <c r="F20" s="379"/>
      <c r="G20" s="380" t="s">
        <v>502</v>
      </c>
      <c r="H20" s="382" t="s">
        <v>503</v>
      </c>
      <c r="I20" s="383"/>
      <c r="J20" s="383"/>
      <c r="K20" s="384"/>
      <c r="L20" s="382" t="s">
        <v>504</v>
      </c>
      <c r="M20" s="383"/>
      <c r="N20" s="383"/>
      <c r="O20" s="384"/>
      <c r="P20" s="382" t="s">
        <v>505</v>
      </c>
      <c r="Q20" s="383"/>
      <c r="R20" s="383"/>
      <c r="S20" s="384"/>
      <c r="T20" s="382" t="s">
        <v>522</v>
      </c>
      <c r="U20" s="383"/>
      <c r="V20" s="383"/>
      <c r="W20" s="384"/>
      <c r="X20" s="382" t="s">
        <v>506</v>
      </c>
      <c r="Y20" s="383"/>
      <c r="Z20" s="383"/>
      <c r="AA20" s="384"/>
      <c r="AB20" s="391" t="s">
        <v>187</v>
      </c>
      <c r="AC20" s="392"/>
      <c r="AD20" s="81"/>
      <c r="AE20" s="81"/>
      <c r="AF20" s="81"/>
    </row>
    <row r="21" spans="1:32" ht="99.75" customHeight="1" x14ac:dyDescent="0.25">
      <c r="A21" s="381"/>
      <c r="B21" s="381"/>
      <c r="C21" s="388"/>
      <c r="D21" s="389"/>
      <c r="E21" s="379"/>
      <c r="F21" s="379"/>
      <c r="G21" s="381"/>
      <c r="H21" s="365" t="s">
        <v>2</v>
      </c>
      <c r="I21" s="365"/>
      <c r="J21" s="372" t="s">
        <v>519</v>
      </c>
      <c r="K21" s="373"/>
      <c r="L21" s="365" t="s">
        <v>2</v>
      </c>
      <c r="M21" s="365"/>
      <c r="N21" s="372" t="s">
        <v>519</v>
      </c>
      <c r="O21" s="373"/>
      <c r="P21" s="365" t="s">
        <v>2</v>
      </c>
      <c r="Q21" s="365"/>
      <c r="R21" s="372" t="s">
        <v>519</v>
      </c>
      <c r="S21" s="373"/>
      <c r="T21" s="365" t="s">
        <v>2</v>
      </c>
      <c r="U21" s="365"/>
      <c r="V21" s="372" t="s">
        <v>519</v>
      </c>
      <c r="W21" s="373"/>
      <c r="X21" s="365" t="s">
        <v>2</v>
      </c>
      <c r="Y21" s="365"/>
      <c r="Z21" s="372" t="s">
        <v>519</v>
      </c>
      <c r="AA21" s="373"/>
      <c r="AB21" s="393"/>
      <c r="AC21" s="394"/>
    </row>
    <row r="22" spans="1:32" ht="89.25" customHeight="1" x14ac:dyDescent="0.25">
      <c r="A22" s="371"/>
      <c r="B22" s="371"/>
      <c r="C22" s="245" t="s">
        <v>2</v>
      </c>
      <c r="D22" s="245" t="s">
        <v>519</v>
      </c>
      <c r="E22" s="246" t="s">
        <v>501</v>
      </c>
      <c r="F22" s="246" t="s">
        <v>523</v>
      </c>
      <c r="G22" s="371"/>
      <c r="H22" s="80" t="s">
        <v>440</v>
      </c>
      <c r="I22" s="80" t="s">
        <v>441</v>
      </c>
      <c r="J22" s="80" t="s">
        <v>440</v>
      </c>
      <c r="K22" s="80" t="s">
        <v>441</v>
      </c>
      <c r="L22" s="80" t="s">
        <v>440</v>
      </c>
      <c r="M22" s="80" t="s">
        <v>441</v>
      </c>
      <c r="N22" s="80" t="s">
        <v>440</v>
      </c>
      <c r="O22" s="80" t="s">
        <v>441</v>
      </c>
      <c r="P22" s="80" t="s">
        <v>440</v>
      </c>
      <c r="Q22" s="80" t="s">
        <v>441</v>
      </c>
      <c r="R22" s="80" t="s">
        <v>440</v>
      </c>
      <c r="S22" s="80" t="s">
        <v>441</v>
      </c>
      <c r="T22" s="80" t="s">
        <v>440</v>
      </c>
      <c r="U22" s="80" t="s">
        <v>441</v>
      </c>
      <c r="V22" s="80" t="s">
        <v>440</v>
      </c>
      <c r="W22" s="80" t="s">
        <v>441</v>
      </c>
      <c r="X22" s="80" t="s">
        <v>440</v>
      </c>
      <c r="Y22" s="80" t="s">
        <v>441</v>
      </c>
      <c r="Z22" s="80" t="s">
        <v>440</v>
      </c>
      <c r="AA22" s="80" t="s">
        <v>441</v>
      </c>
      <c r="AB22" s="245" t="s">
        <v>186</v>
      </c>
      <c r="AC22" s="245" t="s">
        <v>519</v>
      </c>
    </row>
    <row r="23" spans="1:32" ht="19.5" customHeight="1" x14ac:dyDescent="0.25">
      <c r="A23" s="244">
        <v>1</v>
      </c>
      <c r="B23" s="244">
        <v>2</v>
      </c>
      <c r="C23" s="244" t="s">
        <v>520</v>
      </c>
      <c r="D23" s="244" t="s">
        <v>521</v>
      </c>
      <c r="E23" s="244">
        <v>4</v>
      </c>
      <c r="F23" s="244">
        <v>5</v>
      </c>
      <c r="G23" s="244">
        <v>6</v>
      </c>
      <c r="H23" s="244" t="s">
        <v>524</v>
      </c>
      <c r="I23" s="244" t="s">
        <v>525</v>
      </c>
      <c r="J23" s="244" t="s">
        <v>526</v>
      </c>
      <c r="K23" s="244" t="s">
        <v>527</v>
      </c>
      <c r="L23" s="244" t="s">
        <v>528</v>
      </c>
      <c r="M23" s="244" t="s">
        <v>529</v>
      </c>
      <c r="N23" s="244" t="s">
        <v>530</v>
      </c>
      <c r="O23" s="244" t="s">
        <v>531</v>
      </c>
      <c r="P23" s="244" t="s">
        <v>532</v>
      </c>
      <c r="Q23" s="244" t="s">
        <v>533</v>
      </c>
      <c r="R23" s="244" t="s">
        <v>534</v>
      </c>
      <c r="S23" s="244" t="s">
        <v>535</v>
      </c>
      <c r="T23" s="244" t="s">
        <v>536</v>
      </c>
      <c r="U23" s="244" t="s">
        <v>537</v>
      </c>
      <c r="V23" s="244" t="s">
        <v>538</v>
      </c>
      <c r="W23" s="244" t="s">
        <v>539</v>
      </c>
      <c r="X23" s="244" t="s">
        <v>540</v>
      </c>
      <c r="Y23" s="244" t="s">
        <v>541</v>
      </c>
      <c r="Z23" s="244" t="s">
        <v>542</v>
      </c>
      <c r="AA23" s="244" t="s">
        <v>543</v>
      </c>
      <c r="AB23" s="244" t="s">
        <v>544</v>
      </c>
      <c r="AC23" s="244" t="s">
        <v>545</v>
      </c>
    </row>
    <row r="24" spans="1:32" ht="47.25" customHeight="1" x14ac:dyDescent="0.25">
      <c r="A24" s="78">
        <v>1</v>
      </c>
      <c r="B24" s="77" t="s">
        <v>185</v>
      </c>
      <c r="C24" s="217">
        <f>C27</f>
        <v>5.6905099999999997</v>
      </c>
      <c r="D24" s="236">
        <f>D27</f>
        <v>8.3037042000000003</v>
      </c>
      <c r="E24" s="217">
        <f t="shared" ref="E24:E64" si="0">C24</f>
        <v>5.6905099999999997</v>
      </c>
      <c r="F24" s="236">
        <f t="shared" ref="F24:F64" si="1">D24</f>
        <v>8.3037042000000003</v>
      </c>
      <c r="G24" s="236">
        <f t="shared" ref="G24" si="2">G27</f>
        <v>0</v>
      </c>
      <c r="H24" s="236">
        <f t="shared" ref="H24:I24" si="3">H27</f>
        <v>0</v>
      </c>
      <c r="I24" s="236" t="str">
        <f t="shared" si="3"/>
        <v>нд</v>
      </c>
      <c r="J24" s="236">
        <f t="shared" ref="J24:Q24" si="4">J27</f>
        <v>0</v>
      </c>
      <c r="K24" s="236" t="str">
        <f t="shared" si="4"/>
        <v>нд</v>
      </c>
      <c r="L24" s="236">
        <f t="shared" si="4"/>
        <v>0</v>
      </c>
      <c r="M24" s="236" t="str">
        <f t="shared" si="4"/>
        <v>нд</v>
      </c>
      <c r="N24" s="236">
        <f t="shared" si="4"/>
        <v>0</v>
      </c>
      <c r="O24" s="236" t="str">
        <f t="shared" si="4"/>
        <v>нд</v>
      </c>
      <c r="P24" s="236">
        <f t="shared" ref="P24:P64" si="5">C24</f>
        <v>5.6905099999999997</v>
      </c>
      <c r="Q24" s="236" t="str">
        <f t="shared" si="4"/>
        <v>IV</v>
      </c>
      <c r="R24" s="236">
        <f t="shared" ref="R24:R64" si="6">D24</f>
        <v>8.3037042000000003</v>
      </c>
      <c r="S24" s="236" t="str">
        <f t="shared" ref="S24:AA24" si="7">S27</f>
        <v>IV</v>
      </c>
      <c r="T24" s="236">
        <f t="shared" si="7"/>
        <v>0</v>
      </c>
      <c r="U24" s="236" t="str">
        <f t="shared" si="7"/>
        <v>нд</v>
      </c>
      <c r="V24" s="236">
        <f t="shared" si="7"/>
        <v>0</v>
      </c>
      <c r="W24" s="236" t="str">
        <f t="shared" si="7"/>
        <v>нд</v>
      </c>
      <c r="X24" s="236">
        <f t="shared" si="7"/>
        <v>0</v>
      </c>
      <c r="Y24" s="236" t="str">
        <f t="shared" si="7"/>
        <v>нд</v>
      </c>
      <c r="Z24" s="236">
        <f t="shared" si="7"/>
        <v>0</v>
      </c>
      <c r="AA24" s="236" t="str">
        <f t="shared" si="7"/>
        <v>нд</v>
      </c>
      <c r="AB24" s="236">
        <f t="shared" ref="AB24:AB64" si="8">C24</f>
        <v>5.6905099999999997</v>
      </c>
      <c r="AC24" s="236">
        <f>D24</f>
        <v>8.3037042000000003</v>
      </c>
    </row>
    <row r="25" spans="1:32" ht="24" customHeight="1" x14ac:dyDescent="0.25">
      <c r="A25" s="75" t="s">
        <v>184</v>
      </c>
      <c r="B25" s="53" t="s">
        <v>183</v>
      </c>
      <c r="C25" s="230">
        <v>0</v>
      </c>
      <c r="D25" s="230">
        <v>0</v>
      </c>
      <c r="E25" s="72">
        <f t="shared" si="0"/>
        <v>0</v>
      </c>
      <c r="F25" s="229">
        <f t="shared" si="1"/>
        <v>0</v>
      </c>
      <c r="G25" s="72">
        <v>0</v>
      </c>
      <c r="H25" s="72">
        <v>0</v>
      </c>
      <c r="I25" s="244" t="s">
        <v>494</v>
      </c>
      <c r="J25" s="72">
        <v>0</v>
      </c>
      <c r="K25" s="244" t="s">
        <v>494</v>
      </c>
      <c r="L25" s="72">
        <v>0</v>
      </c>
      <c r="M25" s="244" t="s">
        <v>494</v>
      </c>
      <c r="N25" s="72">
        <v>0</v>
      </c>
      <c r="O25" s="244" t="s">
        <v>494</v>
      </c>
      <c r="P25" s="72">
        <f t="shared" si="5"/>
        <v>0</v>
      </c>
      <c r="Q25" s="244" t="s">
        <v>494</v>
      </c>
      <c r="R25" s="229">
        <f t="shared" si="6"/>
        <v>0</v>
      </c>
      <c r="S25" s="244" t="s">
        <v>494</v>
      </c>
      <c r="T25" s="72">
        <v>0</v>
      </c>
      <c r="U25" s="244" t="s">
        <v>494</v>
      </c>
      <c r="V25" s="72">
        <v>0</v>
      </c>
      <c r="W25" s="244" t="s">
        <v>494</v>
      </c>
      <c r="X25" s="72">
        <v>0</v>
      </c>
      <c r="Y25" s="244" t="s">
        <v>494</v>
      </c>
      <c r="Z25" s="72">
        <v>0</v>
      </c>
      <c r="AA25" s="244" t="s">
        <v>494</v>
      </c>
      <c r="AB25" s="243">
        <f t="shared" si="8"/>
        <v>0</v>
      </c>
      <c r="AC25" s="229">
        <f t="shared" ref="AC25:AC64" si="9">D25</f>
        <v>0</v>
      </c>
    </row>
    <row r="26" spans="1:32" x14ac:dyDescent="0.25">
      <c r="A26" s="75" t="s">
        <v>182</v>
      </c>
      <c r="B26" s="53" t="s">
        <v>181</v>
      </c>
      <c r="C26" s="230">
        <v>0</v>
      </c>
      <c r="D26" s="230">
        <v>0</v>
      </c>
      <c r="E26" s="72">
        <f t="shared" si="0"/>
        <v>0</v>
      </c>
      <c r="F26" s="229">
        <f t="shared" si="1"/>
        <v>0</v>
      </c>
      <c r="G26" s="72">
        <v>0</v>
      </c>
      <c r="H26" s="72">
        <v>0</v>
      </c>
      <c r="I26" s="244" t="s">
        <v>494</v>
      </c>
      <c r="J26" s="72">
        <v>0</v>
      </c>
      <c r="K26" s="244" t="s">
        <v>494</v>
      </c>
      <c r="L26" s="72">
        <v>0</v>
      </c>
      <c r="M26" s="244" t="s">
        <v>494</v>
      </c>
      <c r="N26" s="72">
        <v>0</v>
      </c>
      <c r="O26" s="244" t="s">
        <v>494</v>
      </c>
      <c r="P26" s="72">
        <f t="shared" si="5"/>
        <v>0</v>
      </c>
      <c r="Q26" s="244" t="s">
        <v>494</v>
      </c>
      <c r="R26" s="229">
        <f t="shared" si="6"/>
        <v>0</v>
      </c>
      <c r="S26" s="244" t="s">
        <v>494</v>
      </c>
      <c r="T26" s="72">
        <v>0</v>
      </c>
      <c r="U26" s="244" t="s">
        <v>494</v>
      </c>
      <c r="V26" s="72">
        <v>0</v>
      </c>
      <c r="W26" s="244" t="s">
        <v>494</v>
      </c>
      <c r="X26" s="72">
        <v>0</v>
      </c>
      <c r="Y26" s="244" t="s">
        <v>494</v>
      </c>
      <c r="Z26" s="72">
        <v>0</v>
      </c>
      <c r="AA26" s="244" t="s">
        <v>494</v>
      </c>
      <c r="AB26" s="243">
        <f t="shared" si="8"/>
        <v>0</v>
      </c>
      <c r="AC26" s="229">
        <f t="shared" si="9"/>
        <v>0</v>
      </c>
    </row>
    <row r="27" spans="1:32" ht="31.5" x14ac:dyDescent="0.25">
      <c r="A27" s="75" t="s">
        <v>180</v>
      </c>
      <c r="B27" s="53" t="s">
        <v>396</v>
      </c>
      <c r="C27" s="229">
        <v>5.6905099999999997</v>
      </c>
      <c r="D27" s="229">
        <f>D30*1.2</f>
        <v>8.3037042000000003</v>
      </c>
      <c r="E27" s="229">
        <f t="shared" si="0"/>
        <v>5.6905099999999997</v>
      </c>
      <c r="F27" s="229">
        <f t="shared" si="1"/>
        <v>8.3037042000000003</v>
      </c>
      <c r="G27" s="72">
        <v>0</v>
      </c>
      <c r="H27" s="72">
        <v>0</v>
      </c>
      <c r="I27" s="244" t="s">
        <v>494</v>
      </c>
      <c r="J27" s="72">
        <v>0</v>
      </c>
      <c r="K27" s="244" t="s">
        <v>494</v>
      </c>
      <c r="L27" s="72">
        <v>0</v>
      </c>
      <c r="M27" s="244" t="s">
        <v>494</v>
      </c>
      <c r="N27" s="72">
        <v>0</v>
      </c>
      <c r="O27" s="244" t="s">
        <v>494</v>
      </c>
      <c r="P27" s="229">
        <f t="shared" si="5"/>
        <v>5.6905099999999997</v>
      </c>
      <c r="Q27" s="229" t="s">
        <v>507</v>
      </c>
      <c r="R27" s="229">
        <f t="shared" si="6"/>
        <v>8.3037042000000003</v>
      </c>
      <c r="S27" s="229" t="s">
        <v>507</v>
      </c>
      <c r="T27" s="72">
        <v>0</v>
      </c>
      <c r="U27" s="244" t="s">
        <v>494</v>
      </c>
      <c r="V27" s="72">
        <v>0</v>
      </c>
      <c r="W27" s="244" t="s">
        <v>494</v>
      </c>
      <c r="X27" s="72">
        <v>0</v>
      </c>
      <c r="Y27" s="244" t="s">
        <v>494</v>
      </c>
      <c r="Z27" s="72">
        <v>0</v>
      </c>
      <c r="AA27" s="244" t="s">
        <v>494</v>
      </c>
      <c r="AB27" s="243">
        <f t="shared" si="8"/>
        <v>5.6905099999999997</v>
      </c>
      <c r="AC27" s="229">
        <f t="shared" si="9"/>
        <v>8.3037042000000003</v>
      </c>
    </row>
    <row r="28" spans="1:32" x14ac:dyDescent="0.25">
      <c r="A28" s="75" t="s">
        <v>179</v>
      </c>
      <c r="B28" s="53" t="s">
        <v>178</v>
      </c>
      <c r="C28" s="230">
        <v>0</v>
      </c>
      <c r="D28" s="230">
        <v>0</v>
      </c>
      <c r="E28" s="72">
        <f t="shared" si="0"/>
        <v>0</v>
      </c>
      <c r="F28" s="229">
        <f t="shared" si="1"/>
        <v>0</v>
      </c>
      <c r="G28" s="72">
        <v>0</v>
      </c>
      <c r="H28" s="72">
        <v>0</v>
      </c>
      <c r="I28" s="244" t="s">
        <v>494</v>
      </c>
      <c r="J28" s="72">
        <v>0</v>
      </c>
      <c r="K28" s="244" t="s">
        <v>494</v>
      </c>
      <c r="L28" s="72">
        <v>0</v>
      </c>
      <c r="M28" s="244" t="s">
        <v>494</v>
      </c>
      <c r="N28" s="72">
        <v>0</v>
      </c>
      <c r="O28" s="244" t="s">
        <v>494</v>
      </c>
      <c r="P28" s="72">
        <f t="shared" si="5"/>
        <v>0</v>
      </c>
      <c r="Q28" s="244" t="s">
        <v>494</v>
      </c>
      <c r="R28" s="229">
        <f t="shared" si="6"/>
        <v>0</v>
      </c>
      <c r="S28" s="244" t="s">
        <v>494</v>
      </c>
      <c r="T28" s="72">
        <v>0</v>
      </c>
      <c r="U28" s="244" t="s">
        <v>494</v>
      </c>
      <c r="V28" s="72">
        <v>0</v>
      </c>
      <c r="W28" s="244" t="s">
        <v>494</v>
      </c>
      <c r="X28" s="72">
        <v>0</v>
      </c>
      <c r="Y28" s="244" t="s">
        <v>494</v>
      </c>
      <c r="Z28" s="72">
        <v>0</v>
      </c>
      <c r="AA28" s="244" t="s">
        <v>494</v>
      </c>
      <c r="AB28" s="243">
        <f t="shared" si="8"/>
        <v>0</v>
      </c>
      <c r="AC28" s="229">
        <f t="shared" si="9"/>
        <v>0</v>
      </c>
    </row>
    <row r="29" spans="1:32" x14ac:dyDescent="0.25">
      <c r="A29" s="75" t="s">
        <v>177</v>
      </c>
      <c r="B29" s="79" t="s">
        <v>176</v>
      </c>
      <c r="C29" s="230">
        <v>0</v>
      </c>
      <c r="D29" s="230">
        <v>0</v>
      </c>
      <c r="E29" s="72">
        <f t="shared" si="0"/>
        <v>0</v>
      </c>
      <c r="F29" s="229">
        <f t="shared" si="1"/>
        <v>0</v>
      </c>
      <c r="G29" s="72">
        <v>0</v>
      </c>
      <c r="H29" s="72">
        <v>0</v>
      </c>
      <c r="I29" s="244" t="s">
        <v>494</v>
      </c>
      <c r="J29" s="72">
        <v>0</v>
      </c>
      <c r="K29" s="244" t="s">
        <v>494</v>
      </c>
      <c r="L29" s="72">
        <v>0</v>
      </c>
      <c r="M29" s="244" t="s">
        <v>494</v>
      </c>
      <c r="N29" s="72">
        <v>0</v>
      </c>
      <c r="O29" s="244" t="s">
        <v>494</v>
      </c>
      <c r="P29" s="72">
        <f t="shared" si="5"/>
        <v>0</v>
      </c>
      <c r="Q29" s="244" t="s">
        <v>494</v>
      </c>
      <c r="R29" s="229">
        <f t="shared" si="6"/>
        <v>0</v>
      </c>
      <c r="S29" s="244" t="s">
        <v>494</v>
      </c>
      <c r="T29" s="72">
        <v>0</v>
      </c>
      <c r="U29" s="244" t="s">
        <v>494</v>
      </c>
      <c r="V29" s="72">
        <v>0</v>
      </c>
      <c r="W29" s="244" t="s">
        <v>494</v>
      </c>
      <c r="X29" s="72">
        <v>0</v>
      </c>
      <c r="Y29" s="244" t="s">
        <v>494</v>
      </c>
      <c r="Z29" s="72">
        <v>0</v>
      </c>
      <c r="AA29" s="244" t="s">
        <v>494</v>
      </c>
      <c r="AB29" s="243">
        <f t="shared" si="8"/>
        <v>0</v>
      </c>
      <c r="AC29" s="229">
        <f t="shared" si="9"/>
        <v>0</v>
      </c>
    </row>
    <row r="30" spans="1:32" ht="47.25" x14ac:dyDescent="0.25">
      <c r="A30" s="78" t="s">
        <v>62</v>
      </c>
      <c r="B30" s="77" t="s">
        <v>175</v>
      </c>
      <c r="C30" s="236">
        <f>C31+C32+C33+C34</f>
        <v>4.7420900000000001</v>
      </c>
      <c r="D30" s="236">
        <f>D31+D32+D33+D34</f>
        <v>6.9197535000000006</v>
      </c>
      <c r="E30" s="236">
        <f t="shared" si="0"/>
        <v>4.7420900000000001</v>
      </c>
      <c r="F30" s="236">
        <f t="shared" si="1"/>
        <v>6.9197535000000006</v>
      </c>
      <c r="G30" s="236">
        <v>0</v>
      </c>
      <c r="H30" s="236">
        <v>0</v>
      </c>
      <c r="I30" s="229" t="s">
        <v>494</v>
      </c>
      <c r="J30" s="236">
        <v>0</v>
      </c>
      <c r="K30" s="229" t="s">
        <v>494</v>
      </c>
      <c r="L30" s="236">
        <v>0</v>
      </c>
      <c r="M30" s="229" t="s">
        <v>494</v>
      </c>
      <c r="N30" s="236">
        <v>0</v>
      </c>
      <c r="O30" s="229" t="s">
        <v>494</v>
      </c>
      <c r="P30" s="236">
        <f t="shared" si="5"/>
        <v>4.7420900000000001</v>
      </c>
      <c r="Q30" s="236" t="str">
        <f t="shared" ref="Q30" si="10">Q33</f>
        <v>IV</v>
      </c>
      <c r="R30" s="236">
        <f t="shared" si="6"/>
        <v>6.9197535000000006</v>
      </c>
      <c r="S30" s="236" t="str">
        <f t="shared" ref="S30" si="11">S33</f>
        <v>IV</v>
      </c>
      <c r="T30" s="236">
        <v>0</v>
      </c>
      <c r="U30" s="229" t="s">
        <v>494</v>
      </c>
      <c r="V30" s="236">
        <v>0</v>
      </c>
      <c r="W30" s="229" t="s">
        <v>494</v>
      </c>
      <c r="X30" s="236">
        <v>0</v>
      </c>
      <c r="Y30" s="229" t="s">
        <v>494</v>
      </c>
      <c r="Z30" s="236">
        <v>0</v>
      </c>
      <c r="AA30" s="229" t="s">
        <v>494</v>
      </c>
      <c r="AB30" s="236">
        <f t="shared" si="8"/>
        <v>4.7420900000000001</v>
      </c>
      <c r="AC30" s="236">
        <f t="shared" si="9"/>
        <v>6.9197535000000006</v>
      </c>
    </row>
    <row r="31" spans="1:32" x14ac:dyDescent="0.25">
      <c r="A31" s="78" t="s">
        <v>174</v>
      </c>
      <c r="B31" s="53" t="s">
        <v>173</v>
      </c>
      <c r="C31" s="229">
        <v>0</v>
      </c>
      <c r="D31" s="229">
        <f>'[2]Лист1 январь 21'!$N$44/1000</f>
        <v>0</v>
      </c>
      <c r="E31" s="229">
        <f t="shared" si="0"/>
        <v>0</v>
      </c>
      <c r="F31" s="229">
        <f t="shared" si="1"/>
        <v>0</v>
      </c>
      <c r="G31" s="236">
        <f>D31</f>
        <v>0</v>
      </c>
      <c r="H31" s="236">
        <f>E31</f>
        <v>0</v>
      </c>
      <c r="I31" s="229" t="s">
        <v>494</v>
      </c>
      <c r="J31" s="236">
        <f>G31</f>
        <v>0</v>
      </c>
      <c r="K31" s="229" t="s">
        <v>494</v>
      </c>
      <c r="L31" s="236" t="str">
        <f>I31</f>
        <v>нд</v>
      </c>
      <c r="M31" s="229" t="s">
        <v>494</v>
      </c>
      <c r="N31" s="236" t="str">
        <f>K31</f>
        <v>нд</v>
      </c>
      <c r="O31" s="229" t="s">
        <v>494</v>
      </c>
      <c r="P31" s="229">
        <f t="shared" si="5"/>
        <v>0</v>
      </c>
      <c r="Q31" s="229" t="s">
        <v>494</v>
      </c>
      <c r="R31" s="229">
        <f t="shared" si="6"/>
        <v>0</v>
      </c>
      <c r="S31" s="229" t="s">
        <v>494</v>
      </c>
      <c r="T31" s="236" t="str">
        <f>Q31</f>
        <v>нд</v>
      </c>
      <c r="U31" s="229" t="s">
        <v>494</v>
      </c>
      <c r="V31" s="236" t="str">
        <f>S31</f>
        <v>нд</v>
      </c>
      <c r="W31" s="229" t="s">
        <v>494</v>
      </c>
      <c r="X31" s="236" t="str">
        <f>U31</f>
        <v>нд</v>
      </c>
      <c r="Y31" s="229" t="s">
        <v>494</v>
      </c>
      <c r="Z31" s="236" t="str">
        <f>W31</f>
        <v>нд</v>
      </c>
      <c r="AA31" s="229" t="s">
        <v>494</v>
      </c>
      <c r="AB31" s="229">
        <f t="shared" si="8"/>
        <v>0</v>
      </c>
      <c r="AC31" s="236">
        <f t="shared" si="9"/>
        <v>0</v>
      </c>
    </row>
    <row r="32" spans="1:32" ht="31.5" x14ac:dyDescent="0.25">
      <c r="A32" s="78" t="s">
        <v>172</v>
      </c>
      <c r="B32" s="53" t="s">
        <v>171</v>
      </c>
      <c r="C32" s="229">
        <v>0</v>
      </c>
      <c r="D32" s="229">
        <f>0.001466+0.014142+0.657642+1.419516+0.1588745+0.6061875</f>
        <v>2.857828</v>
      </c>
      <c r="E32" s="229">
        <f t="shared" si="0"/>
        <v>0</v>
      </c>
      <c r="F32" s="229">
        <f t="shared" si="1"/>
        <v>2.857828</v>
      </c>
      <c r="G32" s="236">
        <f>D32</f>
        <v>2.857828</v>
      </c>
      <c r="H32" s="236">
        <f>E32</f>
        <v>0</v>
      </c>
      <c r="I32" s="229" t="s">
        <v>494</v>
      </c>
      <c r="J32" s="236">
        <f>G32</f>
        <v>2.857828</v>
      </c>
      <c r="K32" s="229" t="s">
        <v>494</v>
      </c>
      <c r="L32" s="236" t="str">
        <f>I32</f>
        <v>нд</v>
      </c>
      <c r="M32" s="229" t="s">
        <v>494</v>
      </c>
      <c r="N32" s="236" t="str">
        <f>K32</f>
        <v>нд</v>
      </c>
      <c r="O32" s="229" t="s">
        <v>494</v>
      </c>
      <c r="P32" s="229">
        <f t="shared" si="5"/>
        <v>0</v>
      </c>
      <c r="Q32" s="229" t="s">
        <v>494</v>
      </c>
      <c r="R32" s="229">
        <f t="shared" si="6"/>
        <v>2.857828</v>
      </c>
      <c r="S32" s="229" t="s">
        <v>494</v>
      </c>
      <c r="T32" s="236" t="str">
        <f>Q32</f>
        <v>нд</v>
      </c>
      <c r="U32" s="229" t="s">
        <v>494</v>
      </c>
      <c r="V32" s="236" t="str">
        <f>S32</f>
        <v>нд</v>
      </c>
      <c r="W32" s="229" t="s">
        <v>494</v>
      </c>
      <c r="X32" s="236" t="str">
        <f>U32</f>
        <v>нд</v>
      </c>
      <c r="Y32" s="229" t="s">
        <v>494</v>
      </c>
      <c r="Z32" s="236" t="str">
        <f>W32</f>
        <v>нд</v>
      </c>
      <c r="AA32" s="229" t="s">
        <v>494</v>
      </c>
      <c r="AB32" s="229">
        <f t="shared" si="8"/>
        <v>0</v>
      </c>
      <c r="AC32" s="236">
        <f t="shared" si="9"/>
        <v>2.857828</v>
      </c>
    </row>
    <row r="33" spans="1:29" x14ac:dyDescent="0.25">
      <c r="A33" s="78" t="s">
        <v>170</v>
      </c>
      <c r="B33" s="53" t="s">
        <v>169</v>
      </c>
      <c r="C33" s="229">
        <v>4.7420900000000001</v>
      </c>
      <c r="D33" s="229">
        <f>0.069357+2.245374+0.6157645</f>
        <v>2.9304955000000001</v>
      </c>
      <c r="E33" s="229">
        <f t="shared" si="0"/>
        <v>4.7420900000000001</v>
      </c>
      <c r="F33" s="229">
        <f t="shared" si="1"/>
        <v>2.9304955000000001</v>
      </c>
      <c r="G33" s="236">
        <v>0</v>
      </c>
      <c r="H33" s="236">
        <v>0</v>
      </c>
      <c r="I33" s="229" t="s">
        <v>494</v>
      </c>
      <c r="J33" s="236">
        <v>0</v>
      </c>
      <c r="K33" s="229" t="s">
        <v>494</v>
      </c>
      <c r="L33" s="236">
        <v>0</v>
      </c>
      <c r="M33" s="229" t="s">
        <v>494</v>
      </c>
      <c r="N33" s="236">
        <v>0</v>
      </c>
      <c r="O33" s="229" t="s">
        <v>494</v>
      </c>
      <c r="P33" s="236">
        <f t="shared" si="5"/>
        <v>4.7420900000000001</v>
      </c>
      <c r="Q33" s="229" t="s">
        <v>507</v>
      </c>
      <c r="R33" s="236">
        <f t="shared" si="6"/>
        <v>2.9304955000000001</v>
      </c>
      <c r="S33" s="229" t="s">
        <v>507</v>
      </c>
      <c r="T33" s="236">
        <v>0</v>
      </c>
      <c r="U33" s="229" t="s">
        <v>494</v>
      </c>
      <c r="V33" s="236">
        <v>0</v>
      </c>
      <c r="W33" s="229" t="s">
        <v>494</v>
      </c>
      <c r="X33" s="236">
        <v>0</v>
      </c>
      <c r="Y33" s="229" t="s">
        <v>494</v>
      </c>
      <c r="Z33" s="236">
        <v>0</v>
      </c>
      <c r="AA33" s="229" t="s">
        <v>494</v>
      </c>
      <c r="AB33" s="229">
        <f t="shared" si="8"/>
        <v>4.7420900000000001</v>
      </c>
      <c r="AC33" s="236">
        <f t="shared" si="9"/>
        <v>2.9304955000000001</v>
      </c>
    </row>
    <row r="34" spans="1:29" x14ac:dyDescent="0.25">
      <c r="A34" s="78" t="s">
        <v>168</v>
      </c>
      <c r="B34" s="53" t="s">
        <v>167</v>
      </c>
      <c r="C34" s="229">
        <v>0</v>
      </c>
      <c r="D34" s="229">
        <v>1.1314299999999999</v>
      </c>
      <c r="E34" s="229">
        <f t="shared" si="0"/>
        <v>0</v>
      </c>
      <c r="F34" s="229">
        <f t="shared" si="1"/>
        <v>1.1314299999999999</v>
      </c>
      <c r="G34" s="236">
        <f>D34</f>
        <v>1.1314299999999999</v>
      </c>
      <c r="H34" s="236">
        <f>E34</f>
        <v>0</v>
      </c>
      <c r="I34" s="229" t="s">
        <v>494</v>
      </c>
      <c r="J34" s="236">
        <f>G34</f>
        <v>1.1314299999999999</v>
      </c>
      <c r="K34" s="229" t="s">
        <v>494</v>
      </c>
      <c r="L34" s="236" t="str">
        <f>I34</f>
        <v>нд</v>
      </c>
      <c r="M34" s="229" t="s">
        <v>494</v>
      </c>
      <c r="N34" s="236" t="str">
        <f>K34</f>
        <v>нд</v>
      </c>
      <c r="O34" s="229" t="s">
        <v>494</v>
      </c>
      <c r="P34" s="229">
        <f t="shared" si="5"/>
        <v>0</v>
      </c>
      <c r="Q34" s="229" t="s">
        <v>494</v>
      </c>
      <c r="R34" s="229">
        <f t="shared" si="6"/>
        <v>1.1314299999999999</v>
      </c>
      <c r="S34" s="229" t="s">
        <v>494</v>
      </c>
      <c r="T34" s="236" t="str">
        <f>Q34</f>
        <v>нд</v>
      </c>
      <c r="U34" s="229" t="s">
        <v>494</v>
      </c>
      <c r="V34" s="236" t="str">
        <f>S34</f>
        <v>нд</v>
      </c>
      <c r="W34" s="229" t="s">
        <v>494</v>
      </c>
      <c r="X34" s="236" t="str">
        <f>U34</f>
        <v>нд</v>
      </c>
      <c r="Y34" s="229" t="s">
        <v>494</v>
      </c>
      <c r="Z34" s="236" t="str">
        <f>W34</f>
        <v>нд</v>
      </c>
      <c r="AA34" s="229" t="s">
        <v>494</v>
      </c>
      <c r="AB34" s="229">
        <f t="shared" si="8"/>
        <v>0</v>
      </c>
      <c r="AC34" s="236">
        <f t="shared" si="9"/>
        <v>1.1314299999999999</v>
      </c>
    </row>
    <row r="35" spans="1:29" ht="31.5" x14ac:dyDescent="0.25">
      <c r="A35" s="78" t="s">
        <v>61</v>
      </c>
      <c r="B35" s="77" t="s">
        <v>166</v>
      </c>
      <c r="C35" s="217"/>
      <c r="D35" s="243"/>
      <c r="E35" s="217">
        <f t="shared" si="0"/>
        <v>0</v>
      </c>
      <c r="F35" s="236">
        <f t="shared" si="1"/>
        <v>0</v>
      </c>
      <c r="G35" s="244"/>
      <c r="H35" s="244"/>
      <c r="I35" s="244"/>
      <c r="J35" s="244"/>
      <c r="K35" s="244"/>
      <c r="L35" s="244"/>
      <c r="M35" s="244"/>
      <c r="N35" s="244"/>
      <c r="O35" s="244"/>
      <c r="P35" s="244">
        <f t="shared" si="5"/>
        <v>0</v>
      </c>
      <c r="Q35" s="244"/>
      <c r="R35" s="236">
        <f t="shared" si="6"/>
        <v>0</v>
      </c>
      <c r="S35" s="244"/>
      <c r="T35" s="244"/>
      <c r="U35" s="244"/>
      <c r="V35" s="244"/>
      <c r="W35" s="244"/>
      <c r="X35" s="244"/>
      <c r="Y35" s="244"/>
      <c r="Z35" s="244"/>
      <c r="AA35" s="244"/>
      <c r="AB35" s="243">
        <f t="shared" si="8"/>
        <v>0</v>
      </c>
      <c r="AC35" s="236">
        <f t="shared" si="9"/>
        <v>0</v>
      </c>
    </row>
    <row r="36" spans="1:29" ht="31.5" x14ac:dyDescent="0.25">
      <c r="A36" s="75" t="s">
        <v>165</v>
      </c>
      <c r="B36" s="74" t="s">
        <v>164</v>
      </c>
      <c r="C36" s="230">
        <v>0</v>
      </c>
      <c r="D36" s="230">
        <v>0</v>
      </c>
      <c r="E36" s="72">
        <f t="shared" si="0"/>
        <v>0</v>
      </c>
      <c r="F36" s="229">
        <f t="shared" si="1"/>
        <v>0</v>
      </c>
      <c r="G36" s="72">
        <v>0</v>
      </c>
      <c r="H36" s="72">
        <v>0</v>
      </c>
      <c r="I36" s="244" t="s">
        <v>494</v>
      </c>
      <c r="J36" s="72">
        <v>0</v>
      </c>
      <c r="K36" s="244" t="s">
        <v>494</v>
      </c>
      <c r="L36" s="72">
        <v>0</v>
      </c>
      <c r="M36" s="244" t="s">
        <v>494</v>
      </c>
      <c r="N36" s="72">
        <v>0</v>
      </c>
      <c r="O36" s="244" t="s">
        <v>494</v>
      </c>
      <c r="P36" s="72">
        <f t="shared" si="5"/>
        <v>0</v>
      </c>
      <c r="Q36" s="244" t="s">
        <v>494</v>
      </c>
      <c r="R36" s="229">
        <f t="shared" si="6"/>
        <v>0</v>
      </c>
      <c r="S36" s="244" t="s">
        <v>494</v>
      </c>
      <c r="T36" s="72">
        <v>0</v>
      </c>
      <c r="U36" s="244" t="s">
        <v>494</v>
      </c>
      <c r="V36" s="72">
        <v>0</v>
      </c>
      <c r="W36" s="244" t="s">
        <v>494</v>
      </c>
      <c r="X36" s="72">
        <v>0</v>
      </c>
      <c r="Y36" s="244" t="s">
        <v>494</v>
      </c>
      <c r="Z36" s="72">
        <v>0</v>
      </c>
      <c r="AA36" s="244" t="s">
        <v>494</v>
      </c>
      <c r="AB36" s="243">
        <f t="shared" si="8"/>
        <v>0</v>
      </c>
      <c r="AC36" s="229">
        <f t="shared" si="9"/>
        <v>0</v>
      </c>
    </row>
    <row r="37" spans="1:29" x14ac:dyDescent="0.25">
      <c r="A37" s="75" t="s">
        <v>163</v>
      </c>
      <c r="B37" s="74" t="s">
        <v>153</v>
      </c>
      <c r="C37" s="230">
        <v>0</v>
      </c>
      <c r="D37" s="230">
        <v>0</v>
      </c>
      <c r="E37" s="72">
        <f t="shared" si="0"/>
        <v>0</v>
      </c>
      <c r="F37" s="229">
        <f t="shared" si="1"/>
        <v>0</v>
      </c>
      <c r="G37" s="72">
        <v>0</v>
      </c>
      <c r="H37" s="72">
        <v>0</v>
      </c>
      <c r="I37" s="244" t="s">
        <v>494</v>
      </c>
      <c r="J37" s="72">
        <v>0</v>
      </c>
      <c r="K37" s="244" t="s">
        <v>494</v>
      </c>
      <c r="L37" s="72">
        <v>0</v>
      </c>
      <c r="M37" s="244" t="s">
        <v>494</v>
      </c>
      <c r="N37" s="72">
        <v>0</v>
      </c>
      <c r="O37" s="244" t="s">
        <v>494</v>
      </c>
      <c r="P37" s="72">
        <f t="shared" si="5"/>
        <v>0</v>
      </c>
      <c r="Q37" s="244" t="s">
        <v>494</v>
      </c>
      <c r="R37" s="229">
        <f t="shared" si="6"/>
        <v>0</v>
      </c>
      <c r="S37" s="244" t="s">
        <v>494</v>
      </c>
      <c r="T37" s="72">
        <v>0</v>
      </c>
      <c r="U37" s="244" t="s">
        <v>494</v>
      </c>
      <c r="V37" s="72">
        <v>0</v>
      </c>
      <c r="W37" s="244" t="s">
        <v>494</v>
      </c>
      <c r="X37" s="72">
        <v>0</v>
      </c>
      <c r="Y37" s="244" t="s">
        <v>494</v>
      </c>
      <c r="Z37" s="72">
        <v>0</v>
      </c>
      <c r="AA37" s="244" t="s">
        <v>494</v>
      </c>
      <c r="AB37" s="243">
        <f t="shared" si="8"/>
        <v>0</v>
      </c>
      <c r="AC37" s="229">
        <f t="shared" si="9"/>
        <v>0</v>
      </c>
    </row>
    <row r="38" spans="1:29" x14ac:dyDescent="0.25">
      <c r="A38" s="75" t="s">
        <v>162</v>
      </c>
      <c r="B38" s="74" t="s">
        <v>151</v>
      </c>
      <c r="C38" s="230">
        <v>0</v>
      </c>
      <c r="D38" s="230">
        <v>0</v>
      </c>
      <c r="E38" s="72">
        <f t="shared" si="0"/>
        <v>0</v>
      </c>
      <c r="F38" s="229">
        <f t="shared" si="1"/>
        <v>0</v>
      </c>
      <c r="G38" s="72">
        <v>0</v>
      </c>
      <c r="H38" s="72">
        <v>0</v>
      </c>
      <c r="I38" s="244" t="s">
        <v>494</v>
      </c>
      <c r="J38" s="72">
        <v>0</v>
      </c>
      <c r="K38" s="244" t="s">
        <v>494</v>
      </c>
      <c r="L38" s="72">
        <v>0</v>
      </c>
      <c r="M38" s="244" t="s">
        <v>494</v>
      </c>
      <c r="N38" s="72">
        <v>0</v>
      </c>
      <c r="O38" s="244" t="s">
        <v>494</v>
      </c>
      <c r="P38" s="72">
        <f t="shared" si="5"/>
        <v>0</v>
      </c>
      <c r="Q38" s="244" t="s">
        <v>494</v>
      </c>
      <c r="R38" s="229">
        <f t="shared" si="6"/>
        <v>0</v>
      </c>
      <c r="S38" s="244" t="s">
        <v>494</v>
      </c>
      <c r="T38" s="72">
        <v>0</v>
      </c>
      <c r="U38" s="244" t="s">
        <v>494</v>
      </c>
      <c r="V38" s="72">
        <v>0</v>
      </c>
      <c r="W38" s="244" t="s">
        <v>494</v>
      </c>
      <c r="X38" s="72">
        <v>0</v>
      </c>
      <c r="Y38" s="244" t="s">
        <v>494</v>
      </c>
      <c r="Z38" s="72">
        <v>0</v>
      </c>
      <c r="AA38" s="244" t="s">
        <v>494</v>
      </c>
      <c r="AB38" s="243">
        <f t="shared" si="8"/>
        <v>0</v>
      </c>
      <c r="AC38" s="229">
        <f t="shared" si="9"/>
        <v>0</v>
      </c>
    </row>
    <row r="39" spans="1:29" ht="31.5" x14ac:dyDescent="0.25">
      <c r="A39" s="75" t="s">
        <v>161</v>
      </c>
      <c r="B39" s="53" t="s">
        <v>149</v>
      </c>
      <c r="C39" s="230">
        <v>0</v>
      </c>
      <c r="D39" s="230">
        <v>0</v>
      </c>
      <c r="E39" s="72">
        <f t="shared" si="0"/>
        <v>0</v>
      </c>
      <c r="F39" s="229">
        <f t="shared" si="1"/>
        <v>0</v>
      </c>
      <c r="G39" s="72">
        <v>0</v>
      </c>
      <c r="H39" s="72">
        <v>0</v>
      </c>
      <c r="I39" s="244" t="s">
        <v>494</v>
      </c>
      <c r="J39" s="72">
        <v>0</v>
      </c>
      <c r="K39" s="244" t="s">
        <v>494</v>
      </c>
      <c r="L39" s="72">
        <v>0</v>
      </c>
      <c r="M39" s="244" t="s">
        <v>494</v>
      </c>
      <c r="N39" s="72">
        <v>0</v>
      </c>
      <c r="O39" s="244" t="s">
        <v>494</v>
      </c>
      <c r="P39" s="72">
        <f t="shared" si="5"/>
        <v>0</v>
      </c>
      <c r="Q39" s="244" t="s">
        <v>494</v>
      </c>
      <c r="R39" s="229">
        <f t="shared" si="6"/>
        <v>0</v>
      </c>
      <c r="S39" s="244" t="s">
        <v>494</v>
      </c>
      <c r="T39" s="72">
        <v>0</v>
      </c>
      <c r="U39" s="244" t="s">
        <v>494</v>
      </c>
      <c r="V39" s="72">
        <v>0</v>
      </c>
      <c r="W39" s="244" t="s">
        <v>494</v>
      </c>
      <c r="X39" s="72">
        <v>0</v>
      </c>
      <c r="Y39" s="244" t="s">
        <v>494</v>
      </c>
      <c r="Z39" s="72">
        <v>0</v>
      </c>
      <c r="AA39" s="244" t="s">
        <v>494</v>
      </c>
      <c r="AB39" s="243">
        <f t="shared" si="8"/>
        <v>0</v>
      </c>
      <c r="AC39" s="229">
        <f t="shared" si="9"/>
        <v>0</v>
      </c>
    </row>
    <row r="40" spans="1:29" ht="31.5" x14ac:dyDescent="0.25">
      <c r="A40" s="75" t="s">
        <v>160</v>
      </c>
      <c r="B40" s="53" t="s">
        <v>147</v>
      </c>
      <c r="C40" s="230">
        <v>0</v>
      </c>
      <c r="D40" s="230">
        <v>0</v>
      </c>
      <c r="E40" s="72">
        <f t="shared" si="0"/>
        <v>0</v>
      </c>
      <c r="F40" s="229">
        <f t="shared" si="1"/>
        <v>0</v>
      </c>
      <c r="G40" s="72">
        <v>0</v>
      </c>
      <c r="H40" s="72">
        <v>0</v>
      </c>
      <c r="I40" s="244" t="s">
        <v>494</v>
      </c>
      <c r="J40" s="72">
        <v>0</v>
      </c>
      <c r="K40" s="244" t="s">
        <v>494</v>
      </c>
      <c r="L40" s="72">
        <v>0</v>
      </c>
      <c r="M40" s="244" t="s">
        <v>494</v>
      </c>
      <c r="N40" s="72">
        <v>0</v>
      </c>
      <c r="O40" s="244" t="s">
        <v>494</v>
      </c>
      <c r="P40" s="72">
        <f t="shared" si="5"/>
        <v>0</v>
      </c>
      <c r="Q40" s="244" t="s">
        <v>494</v>
      </c>
      <c r="R40" s="229">
        <f t="shared" si="6"/>
        <v>0</v>
      </c>
      <c r="S40" s="244" t="s">
        <v>494</v>
      </c>
      <c r="T40" s="72">
        <v>0</v>
      </c>
      <c r="U40" s="244" t="s">
        <v>494</v>
      </c>
      <c r="V40" s="72">
        <v>0</v>
      </c>
      <c r="W40" s="244" t="s">
        <v>494</v>
      </c>
      <c r="X40" s="72">
        <v>0</v>
      </c>
      <c r="Y40" s="244" t="s">
        <v>494</v>
      </c>
      <c r="Z40" s="72">
        <v>0</v>
      </c>
      <c r="AA40" s="244" t="s">
        <v>494</v>
      </c>
      <c r="AB40" s="243">
        <f t="shared" si="8"/>
        <v>0</v>
      </c>
      <c r="AC40" s="229">
        <f t="shared" si="9"/>
        <v>0</v>
      </c>
    </row>
    <row r="41" spans="1:29" x14ac:dyDescent="0.25">
      <c r="A41" s="75" t="s">
        <v>159</v>
      </c>
      <c r="B41" s="53" t="s">
        <v>145</v>
      </c>
      <c r="C41" s="230">
        <v>0</v>
      </c>
      <c r="D41" s="230">
        <v>0</v>
      </c>
      <c r="E41" s="72">
        <f t="shared" si="0"/>
        <v>0</v>
      </c>
      <c r="F41" s="229">
        <f t="shared" si="1"/>
        <v>0</v>
      </c>
      <c r="G41" s="72">
        <v>0</v>
      </c>
      <c r="H41" s="72">
        <v>0</v>
      </c>
      <c r="I41" s="244" t="s">
        <v>494</v>
      </c>
      <c r="J41" s="72">
        <v>0</v>
      </c>
      <c r="K41" s="244" t="s">
        <v>494</v>
      </c>
      <c r="L41" s="72">
        <v>0</v>
      </c>
      <c r="M41" s="244" t="s">
        <v>494</v>
      </c>
      <c r="N41" s="72">
        <v>0</v>
      </c>
      <c r="O41" s="244" t="s">
        <v>494</v>
      </c>
      <c r="P41" s="72">
        <f t="shared" si="5"/>
        <v>0</v>
      </c>
      <c r="Q41" s="244" t="s">
        <v>494</v>
      </c>
      <c r="R41" s="229">
        <f t="shared" si="6"/>
        <v>0</v>
      </c>
      <c r="S41" s="244" t="s">
        <v>494</v>
      </c>
      <c r="T41" s="72">
        <v>0</v>
      </c>
      <c r="U41" s="244" t="s">
        <v>494</v>
      </c>
      <c r="V41" s="72">
        <v>0</v>
      </c>
      <c r="W41" s="244" t="s">
        <v>494</v>
      </c>
      <c r="X41" s="72">
        <v>0</v>
      </c>
      <c r="Y41" s="244" t="s">
        <v>494</v>
      </c>
      <c r="Z41" s="72">
        <v>0</v>
      </c>
      <c r="AA41" s="244" t="s">
        <v>494</v>
      </c>
      <c r="AB41" s="243">
        <f t="shared" si="8"/>
        <v>0</v>
      </c>
      <c r="AC41" s="229">
        <f t="shared" si="9"/>
        <v>0</v>
      </c>
    </row>
    <row r="42" spans="1:29" x14ac:dyDescent="0.25">
      <c r="A42" s="75" t="s">
        <v>158</v>
      </c>
      <c r="B42" s="74" t="s">
        <v>511</v>
      </c>
      <c r="C42" s="230">
        <v>210</v>
      </c>
      <c r="D42" s="230">
        <v>258</v>
      </c>
      <c r="E42" s="72">
        <f t="shared" si="0"/>
        <v>210</v>
      </c>
      <c r="F42" s="229">
        <f t="shared" si="1"/>
        <v>258</v>
      </c>
      <c r="G42" s="72">
        <v>0</v>
      </c>
      <c r="H42" s="72">
        <v>0</v>
      </c>
      <c r="I42" s="244" t="s">
        <v>494</v>
      </c>
      <c r="J42" s="72">
        <v>0</v>
      </c>
      <c r="K42" s="244" t="s">
        <v>494</v>
      </c>
      <c r="L42" s="72">
        <v>0</v>
      </c>
      <c r="M42" s="244" t="s">
        <v>494</v>
      </c>
      <c r="N42" s="72">
        <v>0</v>
      </c>
      <c r="O42" s="244" t="s">
        <v>494</v>
      </c>
      <c r="P42" s="72">
        <f t="shared" si="5"/>
        <v>210</v>
      </c>
      <c r="Q42" s="72" t="s">
        <v>507</v>
      </c>
      <c r="R42" s="229">
        <f t="shared" si="6"/>
        <v>258</v>
      </c>
      <c r="S42" s="72" t="s">
        <v>507</v>
      </c>
      <c r="T42" s="72">
        <v>0</v>
      </c>
      <c r="U42" s="244" t="s">
        <v>494</v>
      </c>
      <c r="V42" s="72">
        <v>0</v>
      </c>
      <c r="W42" s="244" t="s">
        <v>494</v>
      </c>
      <c r="X42" s="72">
        <v>0</v>
      </c>
      <c r="Y42" s="244" t="s">
        <v>494</v>
      </c>
      <c r="Z42" s="72">
        <v>0</v>
      </c>
      <c r="AA42" s="244" t="s">
        <v>494</v>
      </c>
      <c r="AB42" s="243">
        <f t="shared" si="8"/>
        <v>210</v>
      </c>
      <c r="AC42" s="229">
        <f t="shared" si="9"/>
        <v>258</v>
      </c>
    </row>
    <row r="43" spans="1:29" x14ac:dyDescent="0.25">
      <c r="A43" s="78" t="s">
        <v>60</v>
      </c>
      <c r="B43" s="77" t="s">
        <v>157</v>
      </c>
      <c r="C43" s="217"/>
      <c r="D43" s="243"/>
      <c r="E43" s="217">
        <f t="shared" si="0"/>
        <v>0</v>
      </c>
      <c r="F43" s="236">
        <f t="shared" si="1"/>
        <v>0</v>
      </c>
      <c r="G43" s="244"/>
      <c r="H43" s="244"/>
      <c r="I43" s="244"/>
      <c r="J43" s="244"/>
      <c r="K43" s="244"/>
      <c r="L43" s="244"/>
      <c r="M43" s="244"/>
      <c r="N43" s="244"/>
      <c r="O43" s="244"/>
      <c r="P43" s="244">
        <f t="shared" si="5"/>
        <v>0</v>
      </c>
      <c r="Q43" s="244"/>
      <c r="R43" s="236">
        <f t="shared" si="6"/>
        <v>0</v>
      </c>
      <c r="S43" s="244"/>
      <c r="T43" s="244"/>
      <c r="U43" s="244"/>
      <c r="V43" s="244"/>
      <c r="W43" s="244"/>
      <c r="X43" s="244"/>
      <c r="Y43" s="244"/>
      <c r="Z43" s="244"/>
      <c r="AA43" s="244"/>
      <c r="AB43" s="243">
        <f t="shared" si="8"/>
        <v>0</v>
      </c>
      <c r="AC43" s="236">
        <f t="shared" si="9"/>
        <v>0</v>
      </c>
    </row>
    <row r="44" spans="1:29" x14ac:dyDescent="0.25">
      <c r="A44" s="75" t="s">
        <v>156</v>
      </c>
      <c r="B44" s="53" t="s">
        <v>155</v>
      </c>
      <c r="C44" s="230">
        <f>C36</f>
        <v>0</v>
      </c>
      <c r="D44" s="230">
        <f>D36</f>
        <v>0</v>
      </c>
      <c r="E44" s="230">
        <f t="shared" si="0"/>
        <v>0</v>
      </c>
      <c r="F44" s="237">
        <f t="shared" si="1"/>
        <v>0</v>
      </c>
      <c r="G44" s="230">
        <f t="shared" ref="G44" si="12">G36</f>
        <v>0</v>
      </c>
      <c r="H44" s="230">
        <f t="shared" ref="H44:I44" si="13">H36</f>
        <v>0</v>
      </c>
      <c r="I44" s="230" t="str">
        <f t="shared" si="13"/>
        <v>нд</v>
      </c>
      <c r="J44" s="230">
        <f t="shared" ref="J44:Q44" si="14">J36</f>
        <v>0</v>
      </c>
      <c r="K44" s="230" t="str">
        <f t="shared" si="14"/>
        <v>нд</v>
      </c>
      <c r="L44" s="230">
        <f t="shared" si="14"/>
        <v>0</v>
      </c>
      <c r="M44" s="230" t="str">
        <f t="shared" si="14"/>
        <v>нд</v>
      </c>
      <c r="N44" s="230">
        <f t="shared" si="14"/>
        <v>0</v>
      </c>
      <c r="O44" s="230" t="str">
        <f t="shared" si="14"/>
        <v>нд</v>
      </c>
      <c r="P44" s="230">
        <f t="shared" si="5"/>
        <v>0</v>
      </c>
      <c r="Q44" s="230" t="str">
        <f t="shared" si="14"/>
        <v>нд</v>
      </c>
      <c r="R44" s="237">
        <f t="shared" si="6"/>
        <v>0</v>
      </c>
      <c r="S44" s="230" t="str">
        <f t="shared" ref="S44:AA44" si="15">S36</f>
        <v>нд</v>
      </c>
      <c r="T44" s="230">
        <f t="shared" si="15"/>
        <v>0</v>
      </c>
      <c r="U44" s="230" t="str">
        <f t="shared" si="15"/>
        <v>нд</v>
      </c>
      <c r="V44" s="230">
        <f t="shared" si="15"/>
        <v>0</v>
      </c>
      <c r="W44" s="230" t="str">
        <f t="shared" si="15"/>
        <v>нд</v>
      </c>
      <c r="X44" s="230">
        <f t="shared" si="15"/>
        <v>0</v>
      </c>
      <c r="Y44" s="230" t="str">
        <f t="shared" si="15"/>
        <v>нд</v>
      </c>
      <c r="Z44" s="230">
        <f t="shared" si="15"/>
        <v>0</v>
      </c>
      <c r="AA44" s="230" t="str">
        <f t="shared" si="15"/>
        <v>нд</v>
      </c>
      <c r="AB44" s="230">
        <f t="shared" si="8"/>
        <v>0</v>
      </c>
      <c r="AC44" s="237">
        <f t="shared" si="9"/>
        <v>0</v>
      </c>
    </row>
    <row r="45" spans="1:29" x14ac:dyDescent="0.25">
      <c r="A45" s="75" t="s">
        <v>154</v>
      </c>
      <c r="B45" s="53" t="s">
        <v>153</v>
      </c>
      <c r="C45" s="230">
        <f t="shared" ref="C45" si="16">C37</f>
        <v>0</v>
      </c>
      <c r="D45" s="230">
        <f t="shared" ref="D45" si="17">D37</f>
        <v>0</v>
      </c>
      <c r="E45" s="230">
        <f t="shared" si="0"/>
        <v>0</v>
      </c>
      <c r="F45" s="237">
        <f t="shared" si="1"/>
        <v>0</v>
      </c>
      <c r="G45" s="230">
        <f t="shared" ref="G45" si="18">G37</f>
        <v>0</v>
      </c>
      <c r="H45" s="230">
        <f t="shared" ref="H45:I45" si="19">H37</f>
        <v>0</v>
      </c>
      <c r="I45" s="230" t="str">
        <f t="shared" si="19"/>
        <v>нд</v>
      </c>
      <c r="J45" s="230">
        <f t="shared" ref="J45:Q45" si="20">J37</f>
        <v>0</v>
      </c>
      <c r="K45" s="230" t="str">
        <f t="shared" si="20"/>
        <v>нд</v>
      </c>
      <c r="L45" s="230">
        <f t="shared" si="20"/>
        <v>0</v>
      </c>
      <c r="M45" s="230" t="str">
        <f t="shared" si="20"/>
        <v>нд</v>
      </c>
      <c r="N45" s="230">
        <f t="shared" si="20"/>
        <v>0</v>
      </c>
      <c r="O45" s="230" t="str">
        <f t="shared" si="20"/>
        <v>нд</v>
      </c>
      <c r="P45" s="230">
        <f t="shared" si="5"/>
        <v>0</v>
      </c>
      <c r="Q45" s="230" t="str">
        <f t="shared" si="20"/>
        <v>нд</v>
      </c>
      <c r="R45" s="237">
        <f t="shared" si="6"/>
        <v>0</v>
      </c>
      <c r="S45" s="230" t="str">
        <f t="shared" ref="S45:AA45" si="21">S37</f>
        <v>нд</v>
      </c>
      <c r="T45" s="230">
        <f t="shared" si="21"/>
        <v>0</v>
      </c>
      <c r="U45" s="230" t="str">
        <f t="shared" si="21"/>
        <v>нд</v>
      </c>
      <c r="V45" s="230">
        <f t="shared" si="21"/>
        <v>0</v>
      </c>
      <c r="W45" s="230" t="str">
        <f t="shared" si="21"/>
        <v>нд</v>
      </c>
      <c r="X45" s="230">
        <f t="shared" si="21"/>
        <v>0</v>
      </c>
      <c r="Y45" s="230" t="str">
        <f t="shared" si="21"/>
        <v>нд</v>
      </c>
      <c r="Z45" s="230">
        <f t="shared" si="21"/>
        <v>0</v>
      </c>
      <c r="AA45" s="230" t="str">
        <f t="shared" si="21"/>
        <v>нд</v>
      </c>
      <c r="AB45" s="230">
        <f t="shared" si="8"/>
        <v>0</v>
      </c>
      <c r="AC45" s="237">
        <f t="shared" si="9"/>
        <v>0</v>
      </c>
    </row>
    <row r="46" spans="1:29" x14ac:dyDescent="0.25">
      <c r="A46" s="75" t="s">
        <v>152</v>
      </c>
      <c r="B46" s="53" t="s">
        <v>151</v>
      </c>
      <c r="C46" s="230">
        <f t="shared" ref="C46" si="22">C38</f>
        <v>0</v>
      </c>
      <c r="D46" s="230">
        <f t="shared" ref="D46" si="23">D38</f>
        <v>0</v>
      </c>
      <c r="E46" s="230">
        <f t="shared" si="0"/>
        <v>0</v>
      </c>
      <c r="F46" s="237">
        <f t="shared" si="1"/>
        <v>0</v>
      </c>
      <c r="G46" s="230">
        <f t="shared" ref="G46" si="24">G38</f>
        <v>0</v>
      </c>
      <c r="H46" s="230">
        <f t="shared" ref="H46:I46" si="25">H38</f>
        <v>0</v>
      </c>
      <c r="I46" s="230" t="str">
        <f t="shared" si="25"/>
        <v>нд</v>
      </c>
      <c r="J46" s="230">
        <f t="shared" ref="J46:Q46" si="26">J38</f>
        <v>0</v>
      </c>
      <c r="K46" s="230" t="str">
        <f t="shared" si="26"/>
        <v>нд</v>
      </c>
      <c r="L46" s="230">
        <f t="shared" si="26"/>
        <v>0</v>
      </c>
      <c r="M46" s="230" t="str">
        <f t="shared" si="26"/>
        <v>нд</v>
      </c>
      <c r="N46" s="230">
        <f t="shared" si="26"/>
        <v>0</v>
      </c>
      <c r="O46" s="230" t="str">
        <f t="shared" si="26"/>
        <v>нд</v>
      </c>
      <c r="P46" s="230">
        <f t="shared" si="5"/>
        <v>0</v>
      </c>
      <c r="Q46" s="230" t="str">
        <f t="shared" si="26"/>
        <v>нд</v>
      </c>
      <c r="R46" s="237">
        <f t="shared" si="6"/>
        <v>0</v>
      </c>
      <c r="S46" s="230" t="str">
        <f t="shared" ref="S46:AA46" si="27">S38</f>
        <v>нд</v>
      </c>
      <c r="T46" s="230">
        <f t="shared" si="27"/>
        <v>0</v>
      </c>
      <c r="U46" s="230" t="str">
        <f t="shared" si="27"/>
        <v>нд</v>
      </c>
      <c r="V46" s="230">
        <f t="shared" si="27"/>
        <v>0</v>
      </c>
      <c r="W46" s="230" t="str">
        <f t="shared" si="27"/>
        <v>нд</v>
      </c>
      <c r="X46" s="230">
        <f t="shared" si="27"/>
        <v>0</v>
      </c>
      <c r="Y46" s="230" t="str">
        <f t="shared" si="27"/>
        <v>нд</v>
      </c>
      <c r="Z46" s="230">
        <f t="shared" si="27"/>
        <v>0</v>
      </c>
      <c r="AA46" s="230" t="str">
        <f t="shared" si="27"/>
        <v>нд</v>
      </c>
      <c r="AB46" s="230">
        <f t="shared" si="8"/>
        <v>0</v>
      </c>
      <c r="AC46" s="237">
        <f t="shared" si="9"/>
        <v>0</v>
      </c>
    </row>
    <row r="47" spans="1:29" ht="31.5" x14ac:dyDescent="0.25">
      <c r="A47" s="75" t="s">
        <v>150</v>
      </c>
      <c r="B47" s="53" t="s">
        <v>149</v>
      </c>
      <c r="C47" s="230">
        <f t="shared" ref="C47" si="28">C39</f>
        <v>0</v>
      </c>
      <c r="D47" s="230">
        <f t="shared" ref="D47" si="29">D39</f>
        <v>0</v>
      </c>
      <c r="E47" s="230">
        <f t="shared" si="0"/>
        <v>0</v>
      </c>
      <c r="F47" s="237">
        <f t="shared" si="1"/>
        <v>0</v>
      </c>
      <c r="G47" s="230">
        <f t="shared" ref="G47" si="30">G39</f>
        <v>0</v>
      </c>
      <c r="H47" s="230">
        <f t="shared" ref="H47:I47" si="31">H39</f>
        <v>0</v>
      </c>
      <c r="I47" s="230" t="str">
        <f t="shared" si="31"/>
        <v>нд</v>
      </c>
      <c r="J47" s="230">
        <f t="shared" ref="J47:Q47" si="32">J39</f>
        <v>0</v>
      </c>
      <c r="K47" s="230" t="str">
        <f t="shared" si="32"/>
        <v>нд</v>
      </c>
      <c r="L47" s="230">
        <f t="shared" si="32"/>
        <v>0</v>
      </c>
      <c r="M47" s="230" t="str">
        <f t="shared" si="32"/>
        <v>нд</v>
      </c>
      <c r="N47" s="230">
        <f t="shared" si="32"/>
        <v>0</v>
      </c>
      <c r="O47" s="230" t="str">
        <f t="shared" si="32"/>
        <v>нд</v>
      </c>
      <c r="P47" s="230">
        <f t="shared" si="5"/>
        <v>0</v>
      </c>
      <c r="Q47" s="230" t="str">
        <f t="shared" si="32"/>
        <v>нд</v>
      </c>
      <c r="R47" s="237">
        <f t="shared" si="6"/>
        <v>0</v>
      </c>
      <c r="S47" s="230" t="str">
        <f t="shared" ref="S47:AA47" si="33">S39</f>
        <v>нд</v>
      </c>
      <c r="T47" s="230">
        <f t="shared" si="33"/>
        <v>0</v>
      </c>
      <c r="U47" s="230" t="str">
        <f t="shared" si="33"/>
        <v>нд</v>
      </c>
      <c r="V47" s="230">
        <f t="shared" si="33"/>
        <v>0</v>
      </c>
      <c r="W47" s="230" t="str">
        <f t="shared" si="33"/>
        <v>нд</v>
      </c>
      <c r="X47" s="230">
        <f t="shared" si="33"/>
        <v>0</v>
      </c>
      <c r="Y47" s="230" t="str">
        <f t="shared" si="33"/>
        <v>нд</v>
      </c>
      <c r="Z47" s="230">
        <f t="shared" si="33"/>
        <v>0</v>
      </c>
      <c r="AA47" s="230" t="str">
        <f t="shared" si="33"/>
        <v>нд</v>
      </c>
      <c r="AB47" s="230">
        <f t="shared" si="8"/>
        <v>0</v>
      </c>
      <c r="AC47" s="237">
        <f t="shared" si="9"/>
        <v>0</v>
      </c>
    </row>
    <row r="48" spans="1:29" ht="31.5" x14ac:dyDescent="0.25">
      <c r="A48" s="75" t="s">
        <v>148</v>
      </c>
      <c r="B48" s="53" t="s">
        <v>147</v>
      </c>
      <c r="C48" s="230">
        <f t="shared" ref="C48" si="34">C40</f>
        <v>0</v>
      </c>
      <c r="D48" s="230">
        <f t="shared" ref="D48" si="35">D40</f>
        <v>0</v>
      </c>
      <c r="E48" s="230">
        <f t="shared" si="0"/>
        <v>0</v>
      </c>
      <c r="F48" s="237">
        <f t="shared" si="1"/>
        <v>0</v>
      </c>
      <c r="G48" s="230">
        <f t="shared" ref="G48" si="36">G40</f>
        <v>0</v>
      </c>
      <c r="H48" s="230">
        <f t="shared" ref="H48:I48" si="37">H40</f>
        <v>0</v>
      </c>
      <c r="I48" s="230" t="str">
        <f t="shared" si="37"/>
        <v>нд</v>
      </c>
      <c r="J48" s="230">
        <f t="shared" ref="J48:Q48" si="38">J40</f>
        <v>0</v>
      </c>
      <c r="K48" s="230" t="str">
        <f t="shared" si="38"/>
        <v>нд</v>
      </c>
      <c r="L48" s="230">
        <f t="shared" si="38"/>
        <v>0</v>
      </c>
      <c r="M48" s="230" t="str">
        <f t="shared" si="38"/>
        <v>нд</v>
      </c>
      <c r="N48" s="230">
        <f t="shared" si="38"/>
        <v>0</v>
      </c>
      <c r="O48" s="230" t="str">
        <f t="shared" si="38"/>
        <v>нд</v>
      </c>
      <c r="P48" s="230">
        <f t="shared" si="5"/>
        <v>0</v>
      </c>
      <c r="Q48" s="230" t="str">
        <f t="shared" si="38"/>
        <v>нд</v>
      </c>
      <c r="R48" s="237">
        <f t="shared" si="6"/>
        <v>0</v>
      </c>
      <c r="S48" s="230" t="str">
        <f t="shared" ref="S48:AA48" si="39">S40</f>
        <v>нд</v>
      </c>
      <c r="T48" s="230">
        <f t="shared" si="39"/>
        <v>0</v>
      </c>
      <c r="U48" s="230" t="str">
        <f t="shared" si="39"/>
        <v>нд</v>
      </c>
      <c r="V48" s="230">
        <f t="shared" si="39"/>
        <v>0</v>
      </c>
      <c r="W48" s="230" t="str">
        <f t="shared" si="39"/>
        <v>нд</v>
      </c>
      <c r="X48" s="230">
        <f t="shared" si="39"/>
        <v>0</v>
      </c>
      <c r="Y48" s="230" t="str">
        <f t="shared" si="39"/>
        <v>нд</v>
      </c>
      <c r="Z48" s="230">
        <f t="shared" si="39"/>
        <v>0</v>
      </c>
      <c r="AA48" s="230" t="str">
        <f t="shared" si="39"/>
        <v>нд</v>
      </c>
      <c r="AB48" s="230">
        <f t="shared" si="8"/>
        <v>0</v>
      </c>
      <c r="AC48" s="237">
        <f t="shared" si="9"/>
        <v>0</v>
      </c>
    </row>
    <row r="49" spans="1:29" x14ac:dyDescent="0.25">
      <c r="A49" s="75" t="s">
        <v>146</v>
      </c>
      <c r="B49" s="53" t="s">
        <v>145</v>
      </c>
      <c r="C49" s="230">
        <f t="shared" ref="C49" si="40">C41</f>
        <v>0</v>
      </c>
      <c r="D49" s="230">
        <f t="shared" ref="D49" si="41">D41</f>
        <v>0</v>
      </c>
      <c r="E49" s="230">
        <f t="shared" si="0"/>
        <v>0</v>
      </c>
      <c r="F49" s="237">
        <f t="shared" si="1"/>
        <v>0</v>
      </c>
      <c r="G49" s="230">
        <f t="shared" ref="G49" si="42">G41</f>
        <v>0</v>
      </c>
      <c r="H49" s="230">
        <f t="shared" ref="H49:I49" si="43">H41</f>
        <v>0</v>
      </c>
      <c r="I49" s="230" t="str">
        <f t="shared" si="43"/>
        <v>нд</v>
      </c>
      <c r="J49" s="230">
        <f t="shared" ref="J49:Q49" si="44">J41</f>
        <v>0</v>
      </c>
      <c r="K49" s="230" t="str">
        <f t="shared" si="44"/>
        <v>нд</v>
      </c>
      <c r="L49" s="230">
        <f t="shared" si="44"/>
        <v>0</v>
      </c>
      <c r="M49" s="230" t="str">
        <f t="shared" si="44"/>
        <v>нд</v>
      </c>
      <c r="N49" s="230">
        <f t="shared" si="44"/>
        <v>0</v>
      </c>
      <c r="O49" s="230" t="str">
        <f t="shared" si="44"/>
        <v>нд</v>
      </c>
      <c r="P49" s="230">
        <f t="shared" si="5"/>
        <v>0</v>
      </c>
      <c r="Q49" s="230" t="str">
        <f t="shared" si="44"/>
        <v>нд</v>
      </c>
      <c r="R49" s="237">
        <f t="shared" si="6"/>
        <v>0</v>
      </c>
      <c r="S49" s="230" t="str">
        <f t="shared" ref="S49:AA49" si="45">S41</f>
        <v>нд</v>
      </c>
      <c r="T49" s="230">
        <f t="shared" si="45"/>
        <v>0</v>
      </c>
      <c r="U49" s="230" t="str">
        <f t="shared" si="45"/>
        <v>нд</v>
      </c>
      <c r="V49" s="230">
        <f t="shared" si="45"/>
        <v>0</v>
      </c>
      <c r="W49" s="230" t="str">
        <f t="shared" si="45"/>
        <v>нд</v>
      </c>
      <c r="X49" s="230">
        <f t="shared" si="45"/>
        <v>0</v>
      </c>
      <c r="Y49" s="230" t="str">
        <f t="shared" si="45"/>
        <v>нд</v>
      </c>
      <c r="Z49" s="230">
        <f t="shared" si="45"/>
        <v>0</v>
      </c>
      <c r="AA49" s="230" t="str">
        <f t="shared" si="45"/>
        <v>нд</v>
      </c>
      <c r="AB49" s="230">
        <f t="shared" si="8"/>
        <v>0</v>
      </c>
      <c r="AC49" s="237">
        <f t="shared" si="9"/>
        <v>0</v>
      </c>
    </row>
    <row r="50" spans="1:29" x14ac:dyDescent="0.25">
      <c r="A50" s="75" t="s">
        <v>144</v>
      </c>
      <c r="B50" s="74" t="s">
        <v>511</v>
      </c>
      <c r="C50" s="230">
        <f>C42</f>
        <v>210</v>
      </c>
      <c r="D50" s="230">
        <f>D42</f>
        <v>258</v>
      </c>
      <c r="E50" s="230">
        <f t="shared" si="0"/>
        <v>210</v>
      </c>
      <c r="F50" s="237">
        <f t="shared" si="1"/>
        <v>258</v>
      </c>
      <c r="G50" s="230">
        <f t="shared" ref="G50" si="46">G42</f>
        <v>0</v>
      </c>
      <c r="H50" s="230">
        <f t="shared" ref="H50:I50" si="47">H42</f>
        <v>0</v>
      </c>
      <c r="I50" s="230" t="str">
        <f t="shared" si="47"/>
        <v>нд</v>
      </c>
      <c r="J50" s="230">
        <f t="shared" ref="J50:Q50" si="48">J42</f>
        <v>0</v>
      </c>
      <c r="K50" s="230" t="str">
        <f t="shared" si="48"/>
        <v>нд</v>
      </c>
      <c r="L50" s="230">
        <f t="shared" si="48"/>
        <v>0</v>
      </c>
      <c r="M50" s="230" t="str">
        <f t="shared" si="48"/>
        <v>нд</v>
      </c>
      <c r="N50" s="230">
        <f t="shared" si="48"/>
        <v>0</v>
      </c>
      <c r="O50" s="230" t="str">
        <f t="shared" si="48"/>
        <v>нд</v>
      </c>
      <c r="P50" s="230">
        <f t="shared" si="5"/>
        <v>210</v>
      </c>
      <c r="Q50" s="230" t="str">
        <f t="shared" si="48"/>
        <v>IV</v>
      </c>
      <c r="R50" s="237">
        <f t="shared" si="6"/>
        <v>258</v>
      </c>
      <c r="S50" s="230" t="str">
        <f t="shared" ref="S50:AA50" si="49">S42</f>
        <v>IV</v>
      </c>
      <c r="T50" s="230">
        <f t="shared" si="49"/>
        <v>0</v>
      </c>
      <c r="U50" s="230" t="str">
        <f t="shared" si="49"/>
        <v>нд</v>
      </c>
      <c r="V50" s="230">
        <f t="shared" si="49"/>
        <v>0</v>
      </c>
      <c r="W50" s="230" t="str">
        <f t="shared" si="49"/>
        <v>нд</v>
      </c>
      <c r="X50" s="230">
        <f t="shared" si="49"/>
        <v>0</v>
      </c>
      <c r="Y50" s="230" t="str">
        <f t="shared" si="49"/>
        <v>нд</v>
      </c>
      <c r="Z50" s="230">
        <f t="shared" si="49"/>
        <v>0</v>
      </c>
      <c r="AA50" s="230" t="str">
        <f t="shared" si="49"/>
        <v>нд</v>
      </c>
      <c r="AB50" s="230">
        <f t="shared" si="8"/>
        <v>210</v>
      </c>
      <c r="AC50" s="237">
        <f t="shared" si="9"/>
        <v>258</v>
      </c>
    </row>
    <row r="51" spans="1:29" ht="35.25" customHeight="1" x14ac:dyDescent="0.25">
      <c r="A51" s="78" t="s">
        <v>58</v>
      </c>
      <c r="B51" s="77" t="s">
        <v>143</v>
      </c>
      <c r="C51" s="77"/>
      <c r="D51" s="77"/>
      <c r="E51" s="73">
        <f t="shared" si="0"/>
        <v>0</v>
      </c>
      <c r="F51" s="236">
        <f t="shared" si="1"/>
        <v>0</v>
      </c>
      <c r="G51" s="53"/>
      <c r="H51" s="53"/>
      <c r="I51" s="53"/>
      <c r="J51" s="53"/>
      <c r="K51" s="53"/>
      <c r="L51" s="53"/>
      <c r="M51" s="53"/>
      <c r="N51" s="53"/>
      <c r="O51" s="53"/>
      <c r="P51" s="72">
        <f t="shared" si="5"/>
        <v>0</v>
      </c>
      <c r="Q51" s="72"/>
      <c r="R51" s="229">
        <f t="shared" si="6"/>
        <v>0</v>
      </c>
      <c r="S51" s="72"/>
      <c r="T51" s="53"/>
      <c r="U51" s="53"/>
      <c r="V51" s="53"/>
      <c r="W51" s="53"/>
      <c r="X51" s="53"/>
      <c r="Y51" s="53"/>
      <c r="Z51" s="53"/>
      <c r="AA51" s="53"/>
      <c r="AB51" s="53">
        <f t="shared" si="8"/>
        <v>0</v>
      </c>
      <c r="AC51" s="229">
        <f t="shared" si="9"/>
        <v>0</v>
      </c>
    </row>
    <row r="52" spans="1:29" x14ac:dyDescent="0.25">
      <c r="A52" s="75" t="s">
        <v>142</v>
      </c>
      <c r="B52" s="53" t="s">
        <v>141</v>
      </c>
      <c r="C52" s="236">
        <f>C30</f>
        <v>4.7420900000000001</v>
      </c>
      <c r="D52" s="236">
        <f>D30</f>
        <v>6.9197535000000006</v>
      </c>
      <c r="E52" s="236">
        <f t="shared" si="0"/>
        <v>4.7420900000000001</v>
      </c>
      <c r="F52" s="236">
        <f t="shared" si="1"/>
        <v>6.9197535000000006</v>
      </c>
      <c r="G52" s="236">
        <f t="shared" ref="G52" si="50">G30</f>
        <v>0</v>
      </c>
      <c r="H52" s="236">
        <f t="shared" ref="H52:I52" si="51">H30</f>
        <v>0</v>
      </c>
      <c r="I52" s="236" t="str">
        <f t="shared" si="51"/>
        <v>нд</v>
      </c>
      <c r="J52" s="236">
        <f t="shared" ref="J52:Q52" si="52">J30</f>
        <v>0</v>
      </c>
      <c r="K52" s="236" t="str">
        <f t="shared" si="52"/>
        <v>нд</v>
      </c>
      <c r="L52" s="236">
        <f t="shared" si="52"/>
        <v>0</v>
      </c>
      <c r="M52" s="236" t="str">
        <f t="shared" si="52"/>
        <v>нд</v>
      </c>
      <c r="N52" s="236">
        <f t="shared" si="52"/>
        <v>0</v>
      </c>
      <c r="O52" s="236" t="str">
        <f t="shared" si="52"/>
        <v>нд</v>
      </c>
      <c r="P52" s="236">
        <f t="shared" si="5"/>
        <v>4.7420900000000001</v>
      </c>
      <c r="Q52" s="236" t="str">
        <f t="shared" si="52"/>
        <v>IV</v>
      </c>
      <c r="R52" s="236">
        <f t="shared" si="6"/>
        <v>6.9197535000000006</v>
      </c>
      <c r="S52" s="236" t="str">
        <f t="shared" ref="S52:AA52" si="53">S30</f>
        <v>IV</v>
      </c>
      <c r="T52" s="236">
        <f t="shared" si="53"/>
        <v>0</v>
      </c>
      <c r="U52" s="236" t="str">
        <f t="shared" si="53"/>
        <v>нд</v>
      </c>
      <c r="V52" s="236">
        <f t="shared" si="53"/>
        <v>0</v>
      </c>
      <c r="W52" s="236" t="str">
        <f t="shared" si="53"/>
        <v>нд</v>
      </c>
      <c r="X52" s="236">
        <f t="shared" si="53"/>
        <v>0</v>
      </c>
      <c r="Y52" s="236" t="str">
        <f t="shared" si="53"/>
        <v>нд</v>
      </c>
      <c r="Z52" s="236">
        <f t="shared" si="53"/>
        <v>0</v>
      </c>
      <c r="AA52" s="236" t="str">
        <f t="shared" si="53"/>
        <v>нд</v>
      </c>
      <c r="AB52" s="236">
        <f t="shared" si="8"/>
        <v>4.7420900000000001</v>
      </c>
      <c r="AC52" s="236">
        <f t="shared" si="9"/>
        <v>6.9197535000000006</v>
      </c>
    </row>
    <row r="53" spans="1:29" x14ac:dyDescent="0.25">
      <c r="A53" s="75" t="s">
        <v>140</v>
      </c>
      <c r="B53" s="53" t="s">
        <v>134</v>
      </c>
      <c r="C53" s="72">
        <f t="shared" ref="C53:D55" si="54">C44</f>
        <v>0</v>
      </c>
      <c r="D53" s="72">
        <f t="shared" si="54"/>
        <v>0</v>
      </c>
      <c r="E53" s="72">
        <f t="shared" si="0"/>
        <v>0</v>
      </c>
      <c r="F53" s="229">
        <f t="shared" si="1"/>
        <v>0</v>
      </c>
      <c r="G53" s="72">
        <f t="shared" ref="G53" si="55">G44</f>
        <v>0</v>
      </c>
      <c r="H53" s="72">
        <f t="shared" ref="H53:I53" si="56">H44</f>
        <v>0</v>
      </c>
      <c r="I53" s="72" t="str">
        <f t="shared" si="56"/>
        <v>нд</v>
      </c>
      <c r="J53" s="72">
        <f t="shared" ref="J53:Q53" si="57">J44</f>
        <v>0</v>
      </c>
      <c r="K53" s="72" t="str">
        <f t="shared" si="57"/>
        <v>нд</v>
      </c>
      <c r="L53" s="72">
        <f t="shared" si="57"/>
        <v>0</v>
      </c>
      <c r="M53" s="72" t="str">
        <f t="shared" si="57"/>
        <v>нд</v>
      </c>
      <c r="N53" s="72">
        <f t="shared" si="57"/>
        <v>0</v>
      </c>
      <c r="O53" s="72" t="str">
        <f t="shared" si="57"/>
        <v>нд</v>
      </c>
      <c r="P53" s="72">
        <f t="shared" si="5"/>
        <v>0</v>
      </c>
      <c r="Q53" s="72" t="str">
        <f t="shared" si="57"/>
        <v>нд</v>
      </c>
      <c r="R53" s="229">
        <f t="shared" si="6"/>
        <v>0</v>
      </c>
      <c r="S53" s="72" t="str">
        <f t="shared" ref="S53:AA53" si="58">S44</f>
        <v>нд</v>
      </c>
      <c r="T53" s="72">
        <f t="shared" si="58"/>
        <v>0</v>
      </c>
      <c r="U53" s="72" t="str">
        <f t="shared" si="58"/>
        <v>нд</v>
      </c>
      <c r="V53" s="72">
        <f t="shared" si="58"/>
        <v>0</v>
      </c>
      <c r="W53" s="72" t="str">
        <f t="shared" si="58"/>
        <v>нд</v>
      </c>
      <c r="X53" s="72">
        <f t="shared" si="58"/>
        <v>0</v>
      </c>
      <c r="Y53" s="72" t="str">
        <f t="shared" si="58"/>
        <v>нд</v>
      </c>
      <c r="Z53" s="72">
        <f t="shared" si="58"/>
        <v>0</v>
      </c>
      <c r="AA53" s="72" t="str">
        <f t="shared" si="58"/>
        <v>нд</v>
      </c>
      <c r="AB53" s="72">
        <f t="shared" si="8"/>
        <v>0</v>
      </c>
      <c r="AC53" s="229">
        <f t="shared" si="9"/>
        <v>0</v>
      </c>
    </row>
    <row r="54" spans="1:29" x14ac:dyDescent="0.25">
      <c r="A54" s="75" t="s">
        <v>139</v>
      </c>
      <c r="B54" s="74" t="s">
        <v>133</v>
      </c>
      <c r="C54" s="230">
        <f t="shared" si="54"/>
        <v>0</v>
      </c>
      <c r="D54" s="230">
        <f t="shared" si="54"/>
        <v>0</v>
      </c>
      <c r="E54" s="230">
        <f t="shared" si="0"/>
        <v>0</v>
      </c>
      <c r="F54" s="237">
        <f t="shared" si="1"/>
        <v>0</v>
      </c>
      <c r="G54" s="230">
        <f t="shared" ref="G54" si="59">G45</f>
        <v>0</v>
      </c>
      <c r="H54" s="230">
        <f t="shared" ref="H54:I54" si="60">H45</f>
        <v>0</v>
      </c>
      <c r="I54" s="230" t="str">
        <f t="shared" si="60"/>
        <v>нд</v>
      </c>
      <c r="J54" s="230">
        <f t="shared" ref="J54:Q54" si="61">J45</f>
        <v>0</v>
      </c>
      <c r="K54" s="230" t="str">
        <f t="shared" si="61"/>
        <v>нд</v>
      </c>
      <c r="L54" s="230">
        <f t="shared" si="61"/>
        <v>0</v>
      </c>
      <c r="M54" s="230" t="str">
        <f t="shared" si="61"/>
        <v>нд</v>
      </c>
      <c r="N54" s="230">
        <f t="shared" si="61"/>
        <v>0</v>
      </c>
      <c r="O54" s="230" t="str">
        <f t="shared" si="61"/>
        <v>нд</v>
      </c>
      <c r="P54" s="230">
        <f t="shared" si="5"/>
        <v>0</v>
      </c>
      <c r="Q54" s="230" t="str">
        <f t="shared" si="61"/>
        <v>нд</v>
      </c>
      <c r="R54" s="237">
        <f t="shared" si="6"/>
        <v>0</v>
      </c>
      <c r="S54" s="230" t="str">
        <f t="shared" ref="S54:AA54" si="62">S45</f>
        <v>нд</v>
      </c>
      <c r="T54" s="230">
        <f t="shared" si="62"/>
        <v>0</v>
      </c>
      <c r="U54" s="230" t="str">
        <f t="shared" si="62"/>
        <v>нд</v>
      </c>
      <c r="V54" s="230">
        <f t="shared" si="62"/>
        <v>0</v>
      </c>
      <c r="W54" s="230" t="str">
        <f t="shared" si="62"/>
        <v>нд</v>
      </c>
      <c r="X54" s="230">
        <f t="shared" si="62"/>
        <v>0</v>
      </c>
      <c r="Y54" s="230" t="str">
        <f t="shared" si="62"/>
        <v>нд</v>
      </c>
      <c r="Z54" s="230">
        <f t="shared" si="62"/>
        <v>0</v>
      </c>
      <c r="AA54" s="230" t="str">
        <f t="shared" si="62"/>
        <v>нд</v>
      </c>
      <c r="AB54" s="230">
        <f t="shared" si="8"/>
        <v>0</v>
      </c>
      <c r="AC54" s="237">
        <f t="shared" si="9"/>
        <v>0</v>
      </c>
    </row>
    <row r="55" spans="1:29" x14ac:dyDescent="0.25">
      <c r="A55" s="75" t="s">
        <v>138</v>
      </c>
      <c r="B55" s="74" t="s">
        <v>132</v>
      </c>
      <c r="C55" s="230">
        <f t="shared" si="54"/>
        <v>0</v>
      </c>
      <c r="D55" s="230">
        <f t="shared" si="54"/>
        <v>0</v>
      </c>
      <c r="E55" s="230">
        <f t="shared" si="0"/>
        <v>0</v>
      </c>
      <c r="F55" s="237">
        <f t="shared" si="1"/>
        <v>0</v>
      </c>
      <c r="G55" s="230">
        <f t="shared" ref="G55" si="63">G46</f>
        <v>0</v>
      </c>
      <c r="H55" s="230">
        <f t="shared" ref="H55:I55" si="64">H46</f>
        <v>0</v>
      </c>
      <c r="I55" s="230" t="str">
        <f t="shared" si="64"/>
        <v>нд</v>
      </c>
      <c r="J55" s="230">
        <f t="shared" ref="J55:Q55" si="65">J46</f>
        <v>0</v>
      </c>
      <c r="K55" s="230" t="str">
        <f t="shared" si="65"/>
        <v>нд</v>
      </c>
      <c r="L55" s="230">
        <f t="shared" si="65"/>
        <v>0</v>
      </c>
      <c r="M55" s="230" t="str">
        <f t="shared" si="65"/>
        <v>нд</v>
      </c>
      <c r="N55" s="230">
        <f t="shared" si="65"/>
        <v>0</v>
      </c>
      <c r="O55" s="230" t="str">
        <f t="shared" si="65"/>
        <v>нд</v>
      </c>
      <c r="P55" s="230">
        <f t="shared" si="5"/>
        <v>0</v>
      </c>
      <c r="Q55" s="230" t="str">
        <f t="shared" si="65"/>
        <v>нд</v>
      </c>
      <c r="R55" s="237">
        <f t="shared" si="6"/>
        <v>0</v>
      </c>
      <c r="S55" s="230" t="str">
        <f t="shared" ref="S55:AA55" si="66">S46</f>
        <v>нд</v>
      </c>
      <c r="T55" s="230">
        <f t="shared" si="66"/>
        <v>0</v>
      </c>
      <c r="U55" s="230" t="str">
        <f t="shared" si="66"/>
        <v>нд</v>
      </c>
      <c r="V55" s="230">
        <f t="shared" si="66"/>
        <v>0</v>
      </c>
      <c r="W55" s="230" t="str">
        <f t="shared" si="66"/>
        <v>нд</v>
      </c>
      <c r="X55" s="230">
        <f t="shared" si="66"/>
        <v>0</v>
      </c>
      <c r="Y55" s="230" t="str">
        <f t="shared" si="66"/>
        <v>нд</v>
      </c>
      <c r="Z55" s="230">
        <f t="shared" si="66"/>
        <v>0</v>
      </c>
      <c r="AA55" s="230" t="str">
        <f t="shared" si="66"/>
        <v>нд</v>
      </c>
      <c r="AB55" s="230">
        <f t="shared" si="8"/>
        <v>0</v>
      </c>
      <c r="AC55" s="237">
        <f t="shared" si="9"/>
        <v>0</v>
      </c>
    </row>
    <row r="56" spans="1:29" x14ac:dyDescent="0.25">
      <c r="A56" s="75" t="s">
        <v>137</v>
      </c>
      <c r="B56" s="74" t="s">
        <v>131</v>
      </c>
      <c r="C56" s="230">
        <f>C49</f>
        <v>0</v>
      </c>
      <c r="D56" s="230">
        <f>D49</f>
        <v>0</v>
      </c>
      <c r="E56" s="230">
        <f t="shared" si="0"/>
        <v>0</v>
      </c>
      <c r="F56" s="237">
        <f t="shared" si="1"/>
        <v>0</v>
      </c>
      <c r="G56" s="230">
        <f t="shared" ref="G56" si="67">G49</f>
        <v>0</v>
      </c>
      <c r="H56" s="230">
        <f t="shared" ref="H56:I56" si="68">H49</f>
        <v>0</v>
      </c>
      <c r="I56" s="230" t="str">
        <f t="shared" si="68"/>
        <v>нд</v>
      </c>
      <c r="J56" s="230">
        <f t="shared" ref="J56:Q56" si="69">J49</f>
        <v>0</v>
      </c>
      <c r="K56" s="230" t="str">
        <f t="shared" si="69"/>
        <v>нд</v>
      </c>
      <c r="L56" s="230">
        <f t="shared" si="69"/>
        <v>0</v>
      </c>
      <c r="M56" s="230" t="str">
        <f t="shared" si="69"/>
        <v>нд</v>
      </c>
      <c r="N56" s="230">
        <f t="shared" si="69"/>
        <v>0</v>
      </c>
      <c r="O56" s="230" t="str">
        <f t="shared" si="69"/>
        <v>нд</v>
      </c>
      <c r="P56" s="230">
        <f t="shared" si="5"/>
        <v>0</v>
      </c>
      <c r="Q56" s="230" t="str">
        <f t="shared" si="69"/>
        <v>нд</v>
      </c>
      <c r="R56" s="237">
        <f t="shared" si="6"/>
        <v>0</v>
      </c>
      <c r="S56" s="230" t="str">
        <f t="shared" ref="S56:AA56" si="70">S49</f>
        <v>нд</v>
      </c>
      <c r="T56" s="230">
        <f t="shared" si="70"/>
        <v>0</v>
      </c>
      <c r="U56" s="230" t="str">
        <f t="shared" si="70"/>
        <v>нд</v>
      </c>
      <c r="V56" s="230">
        <f t="shared" si="70"/>
        <v>0</v>
      </c>
      <c r="W56" s="230" t="str">
        <f t="shared" si="70"/>
        <v>нд</v>
      </c>
      <c r="X56" s="230">
        <f t="shared" si="70"/>
        <v>0</v>
      </c>
      <c r="Y56" s="230" t="str">
        <f t="shared" si="70"/>
        <v>нд</v>
      </c>
      <c r="Z56" s="230">
        <f t="shared" si="70"/>
        <v>0</v>
      </c>
      <c r="AA56" s="230" t="str">
        <f t="shared" si="70"/>
        <v>нд</v>
      </c>
      <c r="AB56" s="230">
        <f t="shared" si="8"/>
        <v>0</v>
      </c>
      <c r="AC56" s="237">
        <f t="shared" si="9"/>
        <v>0</v>
      </c>
    </row>
    <row r="57" spans="1:29" x14ac:dyDescent="0.25">
      <c r="A57" s="75" t="s">
        <v>136</v>
      </c>
      <c r="B57" s="74" t="s">
        <v>511</v>
      </c>
      <c r="C57" s="230">
        <f>C50</f>
        <v>210</v>
      </c>
      <c r="D57" s="230">
        <f>D50</f>
        <v>258</v>
      </c>
      <c r="E57" s="230">
        <f t="shared" si="0"/>
        <v>210</v>
      </c>
      <c r="F57" s="237">
        <f t="shared" si="1"/>
        <v>258</v>
      </c>
      <c r="G57" s="230">
        <f t="shared" ref="G57" si="71">G50</f>
        <v>0</v>
      </c>
      <c r="H57" s="230">
        <f t="shared" ref="H57:I57" si="72">H50</f>
        <v>0</v>
      </c>
      <c r="I57" s="230" t="str">
        <f t="shared" si="72"/>
        <v>нд</v>
      </c>
      <c r="J57" s="230">
        <f t="shared" ref="J57:O57" si="73">J50</f>
        <v>0</v>
      </c>
      <c r="K57" s="230" t="str">
        <f t="shared" si="73"/>
        <v>нд</v>
      </c>
      <c r="L57" s="230">
        <f t="shared" si="73"/>
        <v>0</v>
      </c>
      <c r="M57" s="230" t="str">
        <f t="shared" si="73"/>
        <v>нд</v>
      </c>
      <c r="N57" s="230">
        <f t="shared" si="73"/>
        <v>0</v>
      </c>
      <c r="O57" s="230" t="str">
        <f t="shared" si="73"/>
        <v>нд</v>
      </c>
      <c r="P57" s="230">
        <f t="shared" si="5"/>
        <v>210</v>
      </c>
      <c r="Q57" s="230" t="str">
        <f t="shared" ref="Q57:AA57" si="74">Q50</f>
        <v>IV</v>
      </c>
      <c r="R57" s="237">
        <f t="shared" si="6"/>
        <v>258</v>
      </c>
      <c r="S57" s="230" t="str">
        <f t="shared" si="74"/>
        <v>IV</v>
      </c>
      <c r="T57" s="230">
        <f t="shared" si="74"/>
        <v>0</v>
      </c>
      <c r="U57" s="230" t="str">
        <f t="shared" si="74"/>
        <v>нд</v>
      </c>
      <c r="V57" s="230">
        <f t="shared" si="74"/>
        <v>0</v>
      </c>
      <c r="W57" s="230" t="str">
        <f t="shared" si="74"/>
        <v>нд</v>
      </c>
      <c r="X57" s="230">
        <f t="shared" si="74"/>
        <v>0</v>
      </c>
      <c r="Y57" s="230" t="str">
        <f t="shared" si="74"/>
        <v>нд</v>
      </c>
      <c r="Z57" s="230">
        <f t="shared" si="74"/>
        <v>0</v>
      </c>
      <c r="AA57" s="230" t="str">
        <f t="shared" si="74"/>
        <v>нд</v>
      </c>
      <c r="AB57" s="230">
        <f t="shared" si="8"/>
        <v>210</v>
      </c>
      <c r="AC57" s="237">
        <f t="shared" si="9"/>
        <v>258</v>
      </c>
    </row>
    <row r="58" spans="1:29" ht="36.75" customHeight="1" x14ac:dyDescent="0.25">
      <c r="A58" s="78" t="s">
        <v>57</v>
      </c>
      <c r="B58" s="99" t="s">
        <v>233</v>
      </c>
      <c r="C58" s="237">
        <v>0</v>
      </c>
      <c r="D58" s="237">
        <v>0</v>
      </c>
      <c r="E58" s="236">
        <f t="shared" si="0"/>
        <v>0</v>
      </c>
      <c r="F58" s="236">
        <f t="shared" si="1"/>
        <v>0</v>
      </c>
      <c r="G58" s="229">
        <v>0</v>
      </c>
      <c r="H58" s="229">
        <v>0</v>
      </c>
      <c r="I58" s="229" t="s">
        <v>494</v>
      </c>
      <c r="J58" s="229">
        <v>0</v>
      </c>
      <c r="K58" s="229" t="s">
        <v>494</v>
      </c>
      <c r="L58" s="229">
        <v>0</v>
      </c>
      <c r="M58" s="229" t="s">
        <v>494</v>
      </c>
      <c r="N58" s="229">
        <v>0</v>
      </c>
      <c r="O58" s="229" t="s">
        <v>494</v>
      </c>
      <c r="P58" s="229">
        <f t="shared" si="5"/>
        <v>0</v>
      </c>
      <c r="Q58" s="229" t="s">
        <v>494</v>
      </c>
      <c r="R58" s="229">
        <f t="shared" si="6"/>
        <v>0</v>
      </c>
      <c r="S58" s="229" t="s">
        <v>494</v>
      </c>
      <c r="T58" s="229">
        <v>0</v>
      </c>
      <c r="U58" s="229" t="s">
        <v>494</v>
      </c>
      <c r="V58" s="229">
        <v>0</v>
      </c>
      <c r="W58" s="229" t="s">
        <v>494</v>
      </c>
      <c r="X58" s="229">
        <v>0</v>
      </c>
      <c r="Y58" s="229" t="s">
        <v>494</v>
      </c>
      <c r="Z58" s="229">
        <v>0</v>
      </c>
      <c r="AA58" s="229" t="s">
        <v>494</v>
      </c>
      <c r="AB58" s="229">
        <f t="shared" si="8"/>
        <v>0</v>
      </c>
      <c r="AC58" s="229">
        <f t="shared" si="9"/>
        <v>0</v>
      </c>
    </row>
    <row r="59" spans="1:29" x14ac:dyDescent="0.25">
      <c r="A59" s="78" t="s">
        <v>55</v>
      </c>
      <c r="B59" s="77" t="s">
        <v>135</v>
      </c>
      <c r="C59" s="217"/>
      <c r="D59" s="243"/>
      <c r="E59" s="72">
        <f t="shared" si="0"/>
        <v>0</v>
      </c>
      <c r="F59" s="229">
        <f t="shared" si="1"/>
        <v>0</v>
      </c>
      <c r="G59" s="72"/>
      <c r="H59" s="72"/>
      <c r="I59" s="72"/>
      <c r="J59" s="72"/>
      <c r="K59" s="72"/>
      <c r="L59" s="72"/>
      <c r="M59" s="72"/>
      <c r="N59" s="72"/>
      <c r="O59" s="72"/>
      <c r="P59" s="72">
        <f t="shared" si="5"/>
        <v>0</v>
      </c>
      <c r="Q59" s="72"/>
      <c r="R59" s="229">
        <f t="shared" si="6"/>
        <v>0</v>
      </c>
      <c r="S59" s="72"/>
      <c r="T59" s="72"/>
      <c r="U59" s="72"/>
      <c r="V59" s="72"/>
      <c r="W59" s="72"/>
      <c r="X59" s="72"/>
      <c r="Y59" s="72"/>
      <c r="Z59" s="72"/>
      <c r="AA59" s="72"/>
      <c r="AB59" s="72">
        <f t="shared" si="8"/>
        <v>0</v>
      </c>
      <c r="AC59" s="229">
        <f t="shared" si="9"/>
        <v>0</v>
      </c>
    </row>
    <row r="60" spans="1:29" x14ac:dyDescent="0.25">
      <c r="A60" s="75" t="s">
        <v>227</v>
      </c>
      <c r="B60" s="76" t="s">
        <v>155</v>
      </c>
      <c r="C60" s="72">
        <v>0</v>
      </c>
      <c r="D60" s="72">
        <v>0</v>
      </c>
      <c r="E60" s="72">
        <f t="shared" si="0"/>
        <v>0</v>
      </c>
      <c r="F60" s="229">
        <f t="shared" si="1"/>
        <v>0</v>
      </c>
      <c r="G60" s="72">
        <v>0</v>
      </c>
      <c r="H60" s="72">
        <v>0</v>
      </c>
      <c r="I60" s="72" t="s">
        <v>494</v>
      </c>
      <c r="J60" s="72">
        <v>0</v>
      </c>
      <c r="K60" s="72" t="s">
        <v>494</v>
      </c>
      <c r="L60" s="72">
        <v>0</v>
      </c>
      <c r="M60" s="72" t="s">
        <v>494</v>
      </c>
      <c r="N60" s="72">
        <v>0</v>
      </c>
      <c r="O60" s="72" t="s">
        <v>494</v>
      </c>
      <c r="P60" s="72">
        <f t="shared" si="5"/>
        <v>0</v>
      </c>
      <c r="Q60" s="72" t="s">
        <v>494</v>
      </c>
      <c r="R60" s="229">
        <f t="shared" si="6"/>
        <v>0</v>
      </c>
      <c r="S60" s="72" t="s">
        <v>494</v>
      </c>
      <c r="T60" s="72">
        <v>0</v>
      </c>
      <c r="U60" s="72" t="s">
        <v>494</v>
      </c>
      <c r="V60" s="72">
        <v>0</v>
      </c>
      <c r="W60" s="72" t="s">
        <v>494</v>
      </c>
      <c r="X60" s="72">
        <v>0</v>
      </c>
      <c r="Y60" s="72" t="s">
        <v>494</v>
      </c>
      <c r="Z60" s="72">
        <v>0</v>
      </c>
      <c r="AA60" s="72" t="s">
        <v>494</v>
      </c>
      <c r="AB60" s="72">
        <f t="shared" si="8"/>
        <v>0</v>
      </c>
      <c r="AC60" s="229">
        <f t="shared" si="9"/>
        <v>0</v>
      </c>
    </row>
    <row r="61" spans="1:29" x14ac:dyDescent="0.25">
      <c r="A61" s="75" t="s">
        <v>228</v>
      </c>
      <c r="B61" s="76" t="s">
        <v>153</v>
      </c>
      <c r="C61" s="230">
        <f>C54</f>
        <v>0</v>
      </c>
      <c r="D61" s="230">
        <f>D54</f>
        <v>0</v>
      </c>
      <c r="E61" s="230">
        <f t="shared" si="0"/>
        <v>0</v>
      </c>
      <c r="F61" s="237">
        <f t="shared" si="1"/>
        <v>0</v>
      </c>
      <c r="G61" s="230">
        <f t="shared" ref="G61" si="75">G54</f>
        <v>0</v>
      </c>
      <c r="H61" s="230">
        <f t="shared" ref="H61:I61" si="76">H54</f>
        <v>0</v>
      </c>
      <c r="I61" s="230" t="str">
        <f t="shared" si="76"/>
        <v>нд</v>
      </c>
      <c r="J61" s="230">
        <f t="shared" ref="J61:Q61" si="77">J54</f>
        <v>0</v>
      </c>
      <c r="K61" s="230" t="str">
        <f t="shared" si="77"/>
        <v>нд</v>
      </c>
      <c r="L61" s="230">
        <f t="shared" si="77"/>
        <v>0</v>
      </c>
      <c r="M61" s="230" t="str">
        <f t="shared" si="77"/>
        <v>нд</v>
      </c>
      <c r="N61" s="230">
        <f t="shared" si="77"/>
        <v>0</v>
      </c>
      <c r="O61" s="230" t="str">
        <f t="shared" si="77"/>
        <v>нд</v>
      </c>
      <c r="P61" s="230">
        <f t="shared" si="5"/>
        <v>0</v>
      </c>
      <c r="Q61" s="230" t="str">
        <f t="shared" si="77"/>
        <v>нд</v>
      </c>
      <c r="R61" s="237">
        <f t="shared" si="6"/>
        <v>0</v>
      </c>
      <c r="S61" s="230" t="str">
        <f t="shared" ref="S61:AA61" si="78">S54</f>
        <v>нд</v>
      </c>
      <c r="T61" s="230">
        <f t="shared" si="78"/>
        <v>0</v>
      </c>
      <c r="U61" s="230" t="str">
        <f t="shared" si="78"/>
        <v>нд</v>
      </c>
      <c r="V61" s="230">
        <f t="shared" si="78"/>
        <v>0</v>
      </c>
      <c r="W61" s="230" t="str">
        <f t="shared" si="78"/>
        <v>нд</v>
      </c>
      <c r="X61" s="230">
        <f t="shared" si="78"/>
        <v>0</v>
      </c>
      <c r="Y61" s="230" t="str">
        <f t="shared" si="78"/>
        <v>нд</v>
      </c>
      <c r="Z61" s="230">
        <f t="shared" si="78"/>
        <v>0</v>
      </c>
      <c r="AA61" s="230" t="str">
        <f t="shared" si="78"/>
        <v>нд</v>
      </c>
      <c r="AB61" s="230">
        <f t="shared" si="8"/>
        <v>0</v>
      </c>
      <c r="AC61" s="237">
        <f t="shared" si="9"/>
        <v>0</v>
      </c>
    </row>
    <row r="62" spans="1:29" x14ac:dyDescent="0.25">
      <c r="A62" s="75" t="s">
        <v>229</v>
      </c>
      <c r="B62" s="76" t="s">
        <v>151</v>
      </c>
      <c r="C62" s="230">
        <v>0</v>
      </c>
      <c r="D62" s="230">
        <v>0</v>
      </c>
      <c r="E62" s="230">
        <f t="shared" si="0"/>
        <v>0</v>
      </c>
      <c r="F62" s="237">
        <f t="shared" si="1"/>
        <v>0</v>
      </c>
      <c r="G62" s="230">
        <v>0</v>
      </c>
      <c r="H62" s="230">
        <v>0</v>
      </c>
      <c r="I62" s="230" t="s">
        <v>494</v>
      </c>
      <c r="J62" s="230">
        <v>0</v>
      </c>
      <c r="K62" s="230" t="s">
        <v>494</v>
      </c>
      <c r="L62" s="230">
        <v>0</v>
      </c>
      <c r="M62" s="230" t="s">
        <v>494</v>
      </c>
      <c r="N62" s="230">
        <v>0</v>
      </c>
      <c r="O62" s="230" t="s">
        <v>494</v>
      </c>
      <c r="P62" s="230">
        <f t="shared" si="5"/>
        <v>0</v>
      </c>
      <c r="Q62" s="230" t="s">
        <v>494</v>
      </c>
      <c r="R62" s="237">
        <f t="shared" si="6"/>
        <v>0</v>
      </c>
      <c r="S62" s="230" t="s">
        <v>494</v>
      </c>
      <c r="T62" s="230">
        <v>0</v>
      </c>
      <c r="U62" s="230" t="s">
        <v>494</v>
      </c>
      <c r="V62" s="230">
        <v>0</v>
      </c>
      <c r="W62" s="230" t="s">
        <v>494</v>
      </c>
      <c r="X62" s="230">
        <v>0</v>
      </c>
      <c r="Y62" s="230" t="s">
        <v>494</v>
      </c>
      <c r="Z62" s="230">
        <v>0</v>
      </c>
      <c r="AA62" s="230" t="s">
        <v>494</v>
      </c>
      <c r="AB62" s="230">
        <f t="shared" si="8"/>
        <v>0</v>
      </c>
      <c r="AC62" s="237">
        <f t="shared" si="9"/>
        <v>0</v>
      </c>
    </row>
    <row r="63" spans="1:29" x14ac:dyDescent="0.25">
      <c r="A63" s="75" t="s">
        <v>230</v>
      </c>
      <c r="B63" s="76" t="s">
        <v>232</v>
      </c>
      <c r="C63" s="230">
        <v>0</v>
      </c>
      <c r="D63" s="230">
        <v>0</v>
      </c>
      <c r="E63" s="230">
        <f t="shared" si="0"/>
        <v>0</v>
      </c>
      <c r="F63" s="237">
        <f t="shared" si="1"/>
        <v>0</v>
      </c>
      <c r="G63" s="230">
        <v>0</v>
      </c>
      <c r="H63" s="230">
        <v>0</v>
      </c>
      <c r="I63" s="230" t="s">
        <v>494</v>
      </c>
      <c r="J63" s="230">
        <v>0</v>
      </c>
      <c r="K63" s="230" t="s">
        <v>494</v>
      </c>
      <c r="L63" s="230">
        <v>0</v>
      </c>
      <c r="M63" s="230" t="s">
        <v>494</v>
      </c>
      <c r="N63" s="230">
        <v>0</v>
      </c>
      <c r="O63" s="230" t="s">
        <v>494</v>
      </c>
      <c r="P63" s="230">
        <f t="shared" si="5"/>
        <v>0</v>
      </c>
      <c r="Q63" s="230" t="s">
        <v>494</v>
      </c>
      <c r="R63" s="237">
        <f t="shared" si="6"/>
        <v>0</v>
      </c>
      <c r="S63" s="230" t="s">
        <v>494</v>
      </c>
      <c r="T63" s="230">
        <v>0</v>
      </c>
      <c r="U63" s="230" t="s">
        <v>494</v>
      </c>
      <c r="V63" s="230">
        <v>0</v>
      </c>
      <c r="W63" s="230" t="s">
        <v>494</v>
      </c>
      <c r="X63" s="230">
        <v>0</v>
      </c>
      <c r="Y63" s="230" t="s">
        <v>494</v>
      </c>
      <c r="Z63" s="230">
        <v>0</v>
      </c>
      <c r="AA63" s="230" t="s">
        <v>494</v>
      </c>
      <c r="AB63" s="230">
        <f t="shared" si="8"/>
        <v>0</v>
      </c>
      <c r="AC63" s="237">
        <f t="shared" si="9"/>
        <v>0</v>
      </c>
    </row>
    <row r="64" spans="1:29" x14ac:dyDescent="0.25">
      <c r="A64" s="75" t="s">
        <v>231</v>
      </c>
      <c r="B64" s="74" t="s">
        <v>511</v>
      </c>
      <c r="C64" s="230">
        <f>C57</f>
        <v>210</v>
      </c>
      <c r="D64" s="230">
        <f>D57</f>
        <v>258</v>
      </c>
      <c r="E64" s="230">
        <f t="shared" si="0"/>
        <v>210</v>
      </c>
      <c r="F64" s="237">
        <f t="shared" si="1"/>
        <v>258</v>
      </c>
      <c r="G64" s="230">
        <f t="shared" ref="G64" si="79">G57</f>
        <v>0</v>
      </c>
      <c r="H64" s="230">
        <f t="shared" ref="H64:I64" si="80">H57</f>
        <v>0</v>
      </c>
      <c r="I64" s="230" t="str">
        <f t="shared" si="80"/>
        <v>нд</v>
      </c>
      <c r="J64" s="230">
        <f t="shared" ref="J64:Q64" si="81">J57</f>
        <v>0</v>
      </c>
      <c r="K64" s="230" t="str">
        <f t="shared" si="81"/>
        <v>нд</v>
      </c>
      <c r="L64" s="230">
        <f t="shared" si="81"/>
        <v>0</v>
      </c>
      <c r="M64" s="230" t="str">
        <f t="shared" si="81"/>
        <v>нд</v>
      </c>
      <c r="N64" s="230">
        <f t="shared" si="81"/>
        <v>0</v>
      </c>
      <c r="O64" s="230" t="str">
        <f t="shared" si="81"/>
        <v>нд</v>
      </c>
      <c r="P64" s="230">
        <f t="shared" si="5"/>
        <v>210</v>
      </c>
      <c r="Q64" s="230" t="str">
        <f t="shared" si="81"/>
        <v>IV</v>
      </c>
      <c r="R64" s="237">
        <f t="shared" si="6"/>
        <v>258</v>
      </c>
      <c r="S64" s="230" t="str">
        <f t="shared" ref="S64:AA64" si="82">S57</f>
        <v>IV</v>
      </c>
      <c r="T64" s="230">
        <f t="shared" si="82"/>
        <v>0</v>
      </c>
      <c r="U64" s="230" t="str">
        <f t="shared" si="82"/>
        <v>нд</v>
      </c>
      <c r="V64" s="230">
        <f t="shared" si="82"/>
        <v>0</v>
      </c>
      <c r="W64" s="230" t="str">
        <f t="shared" si="82"/>
        <v>нд</v>
      </c>
      <c r="X64" s="230">
        <f t="shared" si="82"/>
        <v>0</v>
      </c>
      <c r="Y64" s="230" t="str">
        <f t="shared" si="82"/>
        <v>нд</v>
      </c>
      <c r="Z64" s="230">
        <f t="shared" si="82"/>
        <v>0</v>
      </c>
      <c r="AA64" s="230" t="str">
        <f t="shared" si="82"/>
        <v>нд</v>
      </c>
      <c r="AB64" s="230">
        <f t="shared" si="8"/>
        <v>210</v>
      </c>
      <c r="AC64" s="237">
        <f t="shared" si="9"/>
        <v>258</v>
      </c>
    </row>
    <row r="65" spans="1:29" x14ac:dyDescent="0.25">
      <c r="A65" s="70"/>
      <c r="B65" s="71"/>
      <c r="C65" s="71"/>
      <c r="D65" s="71"/>
      <c r="E65" s="71"/>
      <c r="F65" s="71"/>
      <c r="G65" s="71"/>
      <c r="H65" s="71"/>
      <c r="I65" s="71"/>
      <c r="J65" s="71"/>
      <c r="K65" s="71"/>
      <c r="L65" s="71"/>
      <c r="M65" s="70"/>
      <c r="N65" s="70"/>
      <c r="O65" s="70"/>
      <c r="P65" s="70"/>
      <c r="Q65" s="65"/>
      <c r="R65" s="65"/>
      <c r="S65" s="65"/>
      <c r="T65" s="65"/>
      <c r="U65" s="65"/>
      <c r="V65" s="65"/>
      <c r="W65" s="65"/>
      <c r="X65" s="65"/>
      <c r="Y65" s="65"/>
      <c r="Z65" s="65"/>
      <c r="AA65" s="65"/>
      <c r="AB65" s="65"/>
      <c r="AC65" s="65"/>
    </row>
    <row r="66" spans="1:29" ht="54" customHeight="1" x14ac:dyDescent="0.25">
      <c r="A66" s="65"/>
      <c r="B66" s="376"/>
      <c r="C66" s="376"/>
      <c r="D66" s="376"/>
      <c r="E66" s="376"/>
      <c r="F66" s="376"/>
      <c r="G66" s="376"/>
      <c r="H66" s="376"/>
      <c r="I66" s="376"/>
      <c r="J66" s="376"/>
      <c r="K66" s="239"/>
      <c r="L66" s="239"/>
      <c r="M66" s="69"/>
      <c r="N66" s="69"/>
      <c r="O66" s="69"/>
      <c r="P66" s="69"/>
      <c r="Q66" s="69"/>
      <c r="R66" s="69"/>
      <c r="S66" s="69"/>
      <c r="T66" s="69"/>
      <c r="U66" s="69"/>
      <c r="V66" s="69"/>
      <c r="W66" s="69"/>
      <c r="X66" s="69"/>
      <c r="Y66" s="69"/>
      <c r="Z66" s="69"/>
      <c r="AA66" s="69"/>
      <c r="AB66" s="69"/>
      <c r="AC66" s="69"/>
    </row>
    <row r="67" spans="1:29" x14ac:dyDescent="0.25">
      <c r="A67" s="65"/>
      <c r="B67" s="65"/>
      <c r="C67" s="65"/>
      <c r="D67" s="65"/>
      <c r="E67" s="65"/>
      <c r="F67" s="65"/>
      <c r="G67" s="65"/>
      <c r="M67" s="65"/>
      <c r="N67" s="65"/>
      <c r="O67" s="65"/>
      <c r="P67" s="65"/>
      <c r="Q67" s="65"/>
      <c r="R67" s="65"/>
      <c r="S67" s="65"/>
      <c r="T67" s="65"/>
      <c r="U67" s="65"/>
      <c r="V67" s="65"/>
      <c r="W67" s="65"/>
      <c r="X67" s="65"/>
      <c r="Y67" s="65"/>
      <c r="Z67" s="65"/>
      <c r="AA67" s="65"/>
      <c r="AB67" s="65"/>
      <c r="AC67" s="65"/>
    </row>
    <row r="68" spans="1:29" ht="50.25" customHeight="1" x14ac:dyDescent="0.25">
      <c r="A68" s="65"/>
      <c r="B68" s="377"/>
      <c r="C68" s="377"/>
      <c r="D68" s="377"/>
      <c r="E68" s="377"/>
      <c r="F68" s="377"/>
      <c r="G68" s="377"/>
      <c r="H68" s="377"/>
      <c r="I68" s="377"/>
      <c r="J68" s="377"/>
      <c r="K68" s="240"/>
      <c r="L68" s="240"/>
      <c r="M68" s="65"/>
      <c r="N68" s="65"/>
      <c r="O68" s="65"/>
      <c r="P68" s="65"/>
      <c r="Q68" s="65"/>
      <c r="R68" s="65"/>
      <c r="S68" s="65"/>
      <c r="T68" s="65"/>
      <c r="U68" s="65"/>
      <c r="V68" s="65"/>
      <c r="W68" s="65"/>
      <c r="X68" s="65"/>
      <c r="Y68" s="65"/>
      <c r="Z68" s="65"/>
      <c r="AA68" s="65"/>
      <c r="AB68" s="65"/>
      <c r="AC68" s="65"/>
    </row>
    <row r="69" spans="1:29" x14ac:dyDescent="0.25">
      <c r="A69" s="65"/>
      <c r="B69" s="65"/>
      <c r="C69" s="65"/>
      <c r="D69" s="65"/>
      <c r="E69" s="65"/>
      <c r="F69" s="65"/>
      <c r="G69" s="65"/>
      <c r="M69" s="65"/>
      <c r="N69" s="65"/>
      <c r="O69" s="65"/>
      <c r="P69" s="65"/>
      <c r="Q69" s="65"/>
      <c r="R69" s="65"/>
      <c r="S69" s="65"/>
      <c r="T69" s="65"/>
      <c r="U69" s="65"/>
      <c r="V69" s="65"/>
      <c r="W69" s="65"/>
      <c r="X69" s="65"/>
      <c r="Y69" s="65"/>
      <c r="Z69" s="65"/>
      <c r="AA69" s="65"/>
      <c r="AB69" s="65"/>
      <c r="AC69" s="65"/>
    </row>
    <row r="70" spans="1:29" ht="36.75" customHeight="1" x14ac:dyDescent="0.25">
      <c r="A70" s="65"/>
      <c r="B70" s="376"/>
      <c r="C70" s="376"/>
      <c r="D70" s="376"/>
      <c r="E70" s="376"/>
      <c r="F70" s="376"/>
      <c r="G70" s="376"/>
      <c r="H70" s="376"/>
      <c r="I70" s="376"/>
      <c r="J70" s="376"/>
      <c r="K70" s="239"/>
      <c r="L70" s="239"/>
      <c r="M70" s="65"/>
      <c r="N70" s="65"/>
      <c r="O70" s="65"/>
      <c r="P70" s="65"/>
      <c r="Q70" s="65"/>
      <c r="R70" s="65"/>
      <c r="S70" s="65"/>
      <c r="T70" s="65"/>
      <c r="U70" s="65"/>
      <c r="V70" s="65"/>
      <c r="W70" s="65"/>
      <c r="X70" s="65"/>
      <c r="Y70" s="65"/>
      <c r="Z70" s="65"/>
      <c r="AA70" s="65"/>
      <c r="AB70" s="65"/>
      <c r="AC70" s="65"/>
    </row>
    <row r="71" spans="1:29" x14ac:dyDescent="0.25">
      <c r="A71" s="65"/>
      <c r="B71" s="68"/>
      <c r="C71" s="68"/>
      <c r="D71" s="68"/>
      <c r="E71" s="68"/>
      <c r="F71" s="68"/>
      <c r="G71" s="68"/>
      <c r="M71" s="65"/>
      <c r="N71" s="65"/>
      <c r="O71" s="65"/>
      <c r="P71" s="65"/>
      <c r="Q71" s="65"/>
      <c r="R71" s="65"/>
      <c r="S71" s="65"/>
      <c r="T71" s="65"/>
      <c r="U71" s="65"/>
      <c r="V71" s="65"/>
      <c r="W71" s="65"/>
      <c r="X71" s="65"/>
      <c r="Y71" s="65"/>
      <c r="Z71" s="65"/>
      <c r="AA71" s="65"/>
      <c r="AB71" s="65"/>
      <c r="AC71" s="65"/>
    </row>
    <row r="72" spans="1:29" ht="51" customHeight="1" x14ac:dyDescent="0.25">
      <c r="A72" s="65"/>
      <c r="B72" s="376"/>
      <c r="C72" s="376"/>
      <c r="D72" s="376"/>
      <c r="E72" s="376"/>
      <c r="F72" s="376"/>
      <c r="G72" s="376"/>
      <c r="H72" s="376"/>
      <c r="I72" s="376"/>
      <c r="J72" s="376"/>
      <c r="K72" s="239"/>
      <c r="L72" s="239"/>
      <c r="M72" s="65"/>
      <c r="N72" s="65"/>
      <c r="O72" s="65"/>
      <c r="P72" s="65"/>
      <c r="Q72" s="65"/>
      <c r="R72" s="65"/>
      <c r="S72" s="65"/>
      <c r="T72" s="65"/>
      <c r="U72" s="65"/>
      <c r="V72" s="65"/>
      <c r="W72" s="65"/>
      <c r="X72" s="65"/>
      <c r="Y72" s="65"/>
      <c r="Z72" s="65"/>
      <c r="AA72" s="65"/>
      <c r="AB72" s="65"/>
      <c r="AC72" s="65"/>
    </row>
    <row r="73" spans="1:29" ht="32.25" customHeight="1" x14ac:dyDescent="0.25">
      <c r="A73" s="65"/>
      <c r="B73" s="377"/>
      <c r="C73" s="377"/>
      <c r="D73" s="377"/>
      <c r="E73" s="377"/>
      <c r="F73" s="377"/>
      <c r="G73" s="377"/>
      <c r="H73" s="377"/>
      <c r="I73" s="377"/>
      <c r="J73" s="377"/>
      <c r="K73" s="240"/>
      <c r="L73" s="240"/>
      <c r="M73" s="65"/>
      <c r="N73" s="65"/>
      <c r="O73" s="65"/>
      <c r="P73" s="65"/>
      <c r="Q73" s="65"/>
      <c r="R73" s="65"/>
      <c r="S73" s="65"/>
      <c r="T73" s="65"/>
      <c r="U73" s="65"/>
      <c r="V73" s="65"/>
      <c r="W73" s="65"/>
      <c r="X73" s="65"/>
      <c r="Y73" s="65"/>
      <c r="Z73" s="65"/>
      <c r="AA73" s="65"/>
      <c r="AB73" s="65"/>
      <c r="AC73" s="65"/>
    </row>
    <row r="74" spans="1:29" ht="51.75" customHeight="1" x14ac:dyDescent="0.25">
      <c r="A74" s="65"/>
      <c r="B74" s="376"/>
      <c r="C74" s="376"/>
      <c r="D74" s="376"/>
      <c r="E74" s="376"/>
      <c r="F74" s="376"/>
      <c r="G74" s="376"/>
      <c r="H74" s="376"/>
      <c r="I74" s="376"/>
      <c r="J74" s="376"/>
      <c r="K74" s="239"/>
      <c r="L74" s="239"/>
      <c r="M74" s="65"/>
      <c r="N74" s="65"/>
      <c r="O74" s="65"/>
      <c r="P74" s="65"/>
      <c r="Q74" s="65"/>
      <c r="R74" s="65"/>
      <c r="S74" s="65"/>
      <c r="T74" s="65"/>
      <c r="U74" s="65"/>
      <c r="V74" s="65"/>
      <c r="W74" s="65"/>
      <c r="X74" s="65"/>
      <c r="Y74" s="65"/>
      <c r="Z74" s="65"/>
      <c r="AA74" s="65"/>
      <c r="AB74" s="65"/>
      <c r="AC74" s="65"/>
    </row>
    <row r="75" spans="1:29" ht="21.75" customHeight="1" x14ac:dyDescent="0.25">
      <c r="A75" s="65"/>
      <c r="B75" s="378"/>
      <c r="C75" s="378"/>
      <c r="D75" s="378"/>
      <c r="E75" s="378"/>
      <c r="F75" s="378"/>
      <c r="G75" s="378"/>
      <c r="H75" s="378"/>
      <c r="I75" s="378"/>
      <c r="J75" s="378"/>
      <c r="K75" s="241"/>
      <c r="L75" s="241"/>
      <c r="M75" s="66"/>
      <c r="N75" s="66"/>
      <c r="O75" s="66"/>
      <c r="P75" s="66"/>
      <c r="Q75" s="65"/>
      <c r="R75" s="65"/>
      <c r="S75" s="65"/>
      <c r="T75" s="65"/>
      <c r="U75" s="65"/>
      <c r="V75" s="65"/>
      <c r="W75" s="65"/>
      <c r="X75" s="65"/>
      <c r="Y75" s="65"/>
      <c r="Z75" s="65"/>
      <c r="AA75" s="65"/>
      <c r="AB75" s="65"/>
      <c r="AC75" s="65"/>
    </row>
    <row r="76" spans="1:29" ht="23.25" customHeight="1" x14ac:dyDescent="0.25">
      <c r="A76" s="65"/>
      <c r="B76" s="66"/>
      <c r="C76" s="66"/>
      <c r="D76" s="66"/>
      <c r="E76" s="66"/>
      <c r="F76" s="66"/>
      <c r="G76" s="66"/>
      <c r="M76" s="65"/>
      <c r="N76" s="65"/>
      <c r="O76" s="65"/>
      <c r="P76" s="65"/>
      <c r="Q76" s="65"/>
      <c r="R76" s="65"/>
      <c r="S76" s="65"/>
      <c r="T76" s="65"/>
      <c r="U76" s="65"/>
      <c r="V76" s="65"/>
      <c r="W76" s="65"/>
      <c r="X76" s="65"/>
      <c r="Y76" s="65"/>
      <c r="Z76" s="65"/>
      <c r="AA76" s="65"/>
      <c r="AB76" s="65"/>
      <c r="AC76" s="65"/>
    </row>
    <row r="77" spans="1:29" ht="18.75" customHeight="1" x14ac:dyDescent="0.25">
      <c r="A77" s="65"/>
      <c r="B77" s="375"/>
      <c r="C77" s="375"/>
      <c r="D77" s="375"/>
      <c r="E77" s="375"/>
      <c r="F77" s="375"/>
      <c r="G77" s="375"/>
      <c r="H77" s="375"/>
      <c r="I77" s="375"/>
      <c r="J77" s="375"/>
      <c r="K77" s="238"/>
      <c r="L77" s="238"/>
      <c r="M77" s="65"/>
      <c r="N77" s="65"/>
      <c r="O77" s="65"/>
      <c r="P77" s="65"/>
      <c r="Q77" s="65"/>
      <c r="R77" s="65"/>
      <c r="S77" s="65"/>
      <c r="T77" s="65"/>
      <c r="U77" s="65"/>
      <c r="V77" s="65"/>
      <c r="W77" s="65"/>
      <c r="X77" s="65"/>
      <c r="Y77" s="65"/>
      <c r="Z77" s="65"/>
      <c r="AA77" s="65"/>
      <c r="AB77" s="65"/>
      <c r="AC77" s="65"/>
    </row>
    <row r="78" spans="1:29" x14ac:dyDescent="0.25">
      <c r="A78" s="65"/>
      <c r="B78" s="65"/>
      <c r="C78" s="65"/>
      <c r="D78" s="65"/>
      <c r="E78" s="65"/>
      <c r="F78" s="65"/>
      <c r="G78" s="65"/>
      <c r="M78" s="65"/>
      <c r="N78" s="65"/>
      <c r="O78" s="65"/>
      <c r="P78" s="65"/>
      <c r="Q78" s="65"/>
      <c r="R78" s="65"/>
      <c r="S78" s="65"/>
      <c r="T78" s="65"/>
      <c r="U78" s="65"/>
      <c r="V78" s="65"/>
      <c r="W78" s="65"/>
      <c r="X78" s="65"/>
      <c r="Y78" s="65"/>
      <c r="Z78" s="65"/>
      <c r="AA78" s="65"/>
      <c r="AB78" s="65"/>
      <c r="AC78" s="65"/>
    </row>
    <row r="79" spans="1:29" x14ac:dyDescent="0.25">
      <c r="A79" s="65"/>
      <c r="B79" s="65"/>
      <c r="C79" s="65"/>
      <c r="D79" s="65"/>
      <c r="E79" s="65"/>
      <c r="F79" s="65"/>
      <c r="G79" s="65"/>
      <c r="M79" s="65"/>
      <c r="N79" s="65"/>
      <c r="O79" s="65"/>
      <c r="P79" s="65"/>
      <c r="Q79" s="65"/>
      <c r="R79" s="65"/>
      <c r="S79" s="65"/>
      <c r="T79" s="65"/>
      <c r="U79" s="65"/>
      <c r="V79" s="65"/>
      <c r="W79" s="65"/>
      <c r="X79" s="65"/>
      <c r="Y79" s="65"/>
      <c r="Z79" s="65"/>
      <c r="AA79" s="65"/>
      <c r="AB79" s="65"/>
      <c r="AC79" s="65"/>
    </row>
    <row r="80" spans="1:29" x14ac:dyDescent="0.25">
      <c r="H80" s="64"/>
      <c r="I80" s="64"/>
      <c r="J80" s="64"/>
      <c r="K80" s="64"/>
      <c r="L80" s="64"/>
    </row>
    <row r="81" spans="8:12" x14ac:dyDescent="0.25">
      <c r="H81" s="64"/>
      <c r="I81" s="64"/>
      <c r="J81" s="64"/>
      <c r="K81" s="64"/>
      <c r="L81" s="64"/>
    </row>
    <row r="82" spans="8:12" x14ac:dyDescent="0.25">
      <c r="H82" s="64"/>
      <c r="I82" s="64"/>
      <c r="J82" s="64"/>
      <c r="K82" s="64"/>
      <c r="L82" s="64"/>
    </row>
    <row r="83" spans="8:12" x14ac:dyDescent="0.25">
      <c r="H83" s="64"/>
      <c r="I83" s="64"/>
      <c r="J83" s="64"/>
      <c r="K83" s="64"/>
      <c r="L83" s="64"/>
    </row>
    <row r="84" spans="8:12" x14ac:dyDescent="0.25">
      <c r="H84" s="64"/>
      <c r="I84" s="64"/>
      <c r="J84" s="64"/>
      <c r="K84" s="64"/>
      <c r="L84" s="64"/>
    </row>
    <row r="85" spans="8:12" x14ac:dyDescent="0.25">
      <c r="H85" s="64"/>
      <c r="I85" s="64"/>
      <c r="J85" s="64"/>
      <c r="K85" s="64"/>
      <c r="L85" s="64"/>
    </row>
    <row r="86" spans="8:12" x14ac:dyDescent="0.25">
      <c r="H86" s="64"/>
      <c r="I86" s="64"/>
      <c r="J86" s="64"/>
      <c r="K86" s="64"/>
      <c r="L86" s="64"/>
    </row>
    <row r="87" spans="8:12" x14ac:dyDescent="0.25">
      <c r="H87" s="64"/>
      <c r="I87" s="64"/>
      <c r="J87" s="64"/>
      <c r="K87" s="64"/>
      <c r="L87" s="64"/>
    </row>
    <row r="88" spans="8:12" x14ac:dyDescent="0.25">
      <c r="H88" s="64"/>
      <c r="I88" s="64"/>
      <c r="J88" s="64"/>
      <c r="K88" s="64"/>
      <c r="L88" s="64"/>
    </row>
    <row r="89" spans="8:12" x14ac:dyDescent="0.25">
      <c r="H89" s="64"/>
      <c r="I89" s="64"/>
      <c r="J89" s="64"/>
      <c r="K89" s="64"/>
      <c r="L89" s="64"/>
    </row>
    <row r="90" spans="8:12" x14ac:dyDescent="0.25">
      <c r="H90" s="64"/>
      <c r="I90" s="64"/>
      <c r="J90" s="64"/>
      <c r="K90" s="64"/>
      <c r="L90" s="64"/>
    </row>
    <row r="91" spans="8:12" x14ac:dyDescent="0.25">
      <c r="H91" s="64"/>
      <c r="I91" s="64"/>
      <c r="J91" s="64"/>
      <c r="K91" s="64"/>
      <c r="L91" s="64"/>
    </row>
    <row r="92" spans="8:12" x14ac:dyDescent="0.25">
      <c r="H92" s="64"/>
      <c r="I92" s="64"/>
      <c r="J92" s="64"/>
      <c r="K92" s="64"/>
      <c r="L92" s="64"/>
    </row>
  </sheetData>
  <mergeCells count="39">
    <mergeCell ref="A15:AC15"/>
    <mergeCell ref="A20:A22"/>
    <mergeCell ref="C20:D21"/>
    <mergeCell ref="A18:AC18"/>
    <mergeCell ref="B20:B22"/>
    <mergeCell ref="L20:O20"/>
    <mergeCell ref="P20:S20"/>
    <mergeCell ref="T20:W20"/>
    <mergeCell ref="X20:AA20"/>
    <mergeCell ref="AB20:AC21"/>
    <mergeCell ref="E20:F21"/>
    <mergeCell ref="G20:G22"/>
    <mergeCell ref="H20:K20"/>
    <mergeCell ref="H21:I21"/>
    <mergeCell ref="A4:AC4"/>
    <mergeCell ref="A12:AC12"/>
    <mergeCell ref="A9:AC9"/>
    <mergeCell ref="A11:AC11"/>
    <mergeCell ref="A8:AC8"/>
    <mergeCell ref="A6:AC6"/>
    <mergeCell ref="T21:U21"/>
    <mergeCell ref="V21:W21"/>
    <mergeCell ref="X21:Y21"/>
    <mergeCell ref="Z21:AA21"/>
    <mergeCell ref="A14:AC14"/>
    <mergeCell ref="A16:AC16"/>
    <mergeCell ref="B77:J77"/>
    <mergeCell ref="B66:J66"/>
    <mergeCell ref="B68:J68"/>
    <mergeCell ref="B70:J70"/>
    <mergeCell ref="B72:J72"/>
    <mergeCell ref="B73:J73"/>
    <mergeCell ref="B74:J74"/>
    <mergeCell ref="B75:J75"/>
    <mergeCell ref="J21:K21"/>
    <mergeCell ref="L21:M21"/>
    <mergeCell ref="N21:O21"/>
    <mergeCell ref="P21:Q21"/>
    <mergeCell ref="R21:S21"/>
  </mergeCells>
  <pageMargins left="0.39370078740157483" right="0.39370078740157483" top="0.78740157480314965" bottom="0.39370078740157483" header="0.31496062992125984" footer="0.31496062992125984"/>
  <pageSetup paperSize="8"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67</v>
      </c>
    </row>
    <row r="2" spans="1:48" ht="18.75" x14ac:dyDescent="0.3">
      <c r="AV2" s="15" t="s">
        <v>9</v>
      </c>
    </row>
    <row r="3" spans="1:48" ht="18.75" x14ac:dyDescent="0.3">
      <c r="AV3" s="15" t="s">
        <v>66</v>
      </c>
    </row>
    <row r="4" spans="1:48" ht="18.75" x14ac:dyDescent="0.3">
      <c r="AV4" s="15"/>
    </row>
    <row r="5" spans="1:48" ht="18.75" customHeight="1" x14ac:dyDescent="0.25">
      <c r="A5" s="250" t="str">
        <f>'1. паспорт местоположение'!A5:C5</f>
        <v>Год раскрытия информации: 2021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x14ac:dyDescent="0.3">
      <c r="AV6" s="15"/>
    </row>
    <row r="7" spans="1:48" ht="18.75" x14ac:dyDescent="0.25">
      <c r="A7" s="254" t="s">
        <v>8</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x14ac:dyDescent="0.2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8.75" x14ac:dyDescent="0.25">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51" t="s">
        <v>7</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x14ac:dyDescent="0.2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8.75" x14ac:dyDescent="0.25">
      <c r="A12" s="253" t="str">
        <f>'1. паспорт местоположение'!A12:C12</f>
        <v>J_AES-2022-07</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51" t="s">
        <v>6</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ht="18.75" x14ac:dyDescent="0.25">
      <c r="A15" s="253" t="str">
        <f>'1. паспорт местоположение'!A15:C15</f>
        <v>Внедрение АИИСКУЭ с установкой приборов учета на ГБПС (ПУ-258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51" t="s">
        <v>5</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6" customFormat="1"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x14ac:dyDescent="0.25">
      <c r="A21" s="409" t="s">
        <v>474</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6" customFormat="1" ht="58.5" customHeight="1" x14ac:dyDescent="0.25">
      <c r="A22" s="400" t="s">
        <v>51</v>
      </c>
      <c r="B22" s="411" t="s">
        <v>23</v>
      </c>
      <c r="C22" s="400" t="s">
        <v>50</v>
      </c>
      <c r="D22" s="400" t="s">
        <v>49</v>
      </c>
      <c r="E22" s="414" t="s">
        <v>485</v>
      </c>
      <c r="F22" s="415"/>
      <c r="G22" s="415"/>
      <c r="H22" s="415"/>
      <c r="I22" s="415"/>
      <c r="J22" s="415"/>
      <c r="K22" s="415"/>
      <c r="L22" s="416"/>
      <c r="M22" s="400" t="s">
        <v>48</v>
      </c>
      <c r="N22" s="400" t="s">
        <v>47</v>
      </c>
      <c r="O22" s="400" t="s">
        <v>46</v>
      </c>
      <c r="P22" s="395" t="s">
        <v>240</v>
      </c>
      <c r="Q22" s="395" t="s">
        <v>45</v>
      </c>
      <c r="R22" s="395" t="s">
        <v>44</v>
      </c>
      <c r="S22" s="395" t="s">
        <v>43</v>
      </c>
      <c r="T22" s="395"/>
      <c r="U22" s="417" t="s">
        <v>42</v>
      </c>
      <c r="V22" s="417" t="s">
        <v>41</v>
      </c>
      <c r="W22" s="395" t="s">
        <v>40</v>
      </c>
      <c r="X22" s="395" t="s">
        <v>39</v>
      </c>
      <c r="Y22" s="395" t="s">
        <v>38</v>
      </c>
      <c r="Z22" s="402" t="s">
        <v>37</v>
      </c>
      <c r="AA22" s="395" t="s">
        <v>36</v>
      </c>
      <c r="AB22" s="395" t="s">
        <v>35</v>
      </c>
      <c r="AC22" s="395" t="s">
        <v>34</v>
      </c>
      <c r="AD22" s="395" t="s">
        <v>33</v>
      </c>
      <c r="AE22" s="395" t="s">
        <v>32</v>
      </c>
      <c r="AF22" s="395" t="s">
        <v>31</v>
      </c>
      <c r="AG22" s="395"/>
      <c r="AH22" s="395"/>
      <c r="AI22" s="395"/>
      <c r="AJ22" s="395"/>
      <c r="AK22" s="395"/>
      <c r="AL22" s="395" t="s">
        <v>30</v>
      </c>
      <c r="AM22" s="395"/>
      <c r="AN22" s="395"/>
      <c r="AO22" s="395"/>
      <c r="AP22" s="395" t="s">
        <v>29</v>
      </c>
      <c r="AQ22" s="395"/>
      <c r="AR22" s="395" t="s">
        <v>28</v>
      </c>
      <c r="AS22" s="395" t="s">
        <v>27</v>
      </c>
      <c r="AT22" s="395" t="s">
        <v>26</v>
      </c>
      <c r="AU22" s="395" t="s">
        <v>25</v>
      </c>
      <c r="AV22" s="403" t="s">
        <v>24</v>
      </c>
    </row>
    <row r="23" spans="1:48" s="26" customFormat="1" ht="64.5" customHeight="1" x14ac:dyDescent="0.25">
      <c r="A23" s="410"/>
      <c r="B23" s="412"/>
      <c r="C23" s="410"/>
      <c r="D23" s="410"/>
      <c r="E23" s="405" t="s">
        <v>22</v>
      </c>
      <c r="F23" s="396" t="s">
        <v>134</v>
      </c>
      <c r="G23" s="396" t="s">
        <v>133</v>
      </c>
      <c r="H23" s="396" t="s">
        <v>132</v>
      </c>
      <c r="I23" s="398" t="s">
        <v>393</v>
      </c>
      <c r="J23" s="398" t="s">
        <v>394</v>
      </c>
      <c r="K23" s="398" t="s">
        <v>395</v>
      </c>
      <c r="L23" s="396" t="s">
        <v>75</v>
      </c>
      <c r="M23" s="410"/>
      <c r="N23" s="410"/>
      <c r="O23" s="410"/>
      <c r="P23" s="395"/>
      <c r="Q23" s="395"/>
      <c r="R23" s="395"/>
      <c r="S23" s="407" t="s">
        <v>2</v>
      </c>
      <c r="T23" s="407" t="s">
        <v>10</v>
      </c>
      <c r="U23" s="417"/>
      <c r="V23" s="417"/>
      <c r="W23" s="395"/>
      <c r="X23" s="395"/>
      <c r="Y23" s="395"/>
      <c r="Z23" s="395"/>
      <c r="AA23" s="395"/>
      <c r="AB23" s="395"/>
      <c r="AC23" s="395"/>
      <c r="AD23" s="395"/>
      <c r="AE23" s="395"/>
      <c r="AF23" s="395" t="s">
        <v>21</v>
      </c>
      <c r="AG23" s="395"/>
      <c r="AH23" s="395" t="s">
        <v>20</v>
      </c>
      <c r="AI23" s="395"/>
      <c r="AJ23" s="400" t="s">
        <v>19</v>
      </c>
      <c r="AK23" s="400" t="s">
        <v>18</v>
      </c>
      <c r="AL23" s="400" t="s">
        <v>17</v>
      </c>
      <c r="AM23" s="400" t="s">
        <v>16</v>
      </c>
      <c r="AN23" s="400" t="s">
        <v>15</v>
      </c>
      <c r="AO23" s="400" t="s">
        <v>14</v>
      </c>
      <c r="AP23" s="400" t="s">
        <v>13</v>
      </c>
      <c r="AQ23" s="418" t="s">
        <v>10</v>
      </c>
      <c r="AR23" s="395"/>
      <c r="AS23" s="395"/>
      <c r="AT23" s="395"/>
      <c r="AU23" s="395"/>
      <c r="AV23" s="404"/>
    </row>
    <row r="24" spans="1:48" s="26" customFormat="1" ht="96.75" customHeight="1" x14ac:dyDescent="0.25">
      <c r="A24" s="401"/>
      <c r="B24" s="413"/>
      <c r="C24" s="401"/>
      <c r="D24" s="401"/>
      <c r="E24" s="406"/>
      <c r="F24" s="397"/>
      <c r="G24" s="397"/>
      <c r="H24" s="397"/>
      <c r="I24" s="399"/>
      <c r="J24" s="399"/>
      <c r="K24" s="399"/>
      <c r="L24" s="397"/>
      <c r="M24" s="401"/>
      <c r="N24" s="401"/>
      <c r="O24" s="401"/>
      <c r="P24" s="395"/>
      <c r="Q24" s="395"/>
      <c r="R24" s="395"/>
      <c r="S24" s="408"/>
      <c r="T24" s="408"/>
      <c r="U24" s="417"/>
      <c r="V24" s="417"/>
      <c r="W24" s="395"/>
      <c r="X24" s="395"/>
      <c r="Y24" s="395"/>
      <c r="Z24" s="395"/>
      <c r="AA24" s="395"/>
      <c r="AB24" s="395"/>
      <c r="AC24" s="395"/>
      <c r="AD24" s="395"/>
      <c r="AE24" s="395"/>
      <c r="AF24" s="186" t="s">
        <v>12</v>
      </c>
      <c r="AG24" s="186" t="s">
        <v>11</v>
      </c>
      <c r="AH24" s="187" t="s">
        <v>2</v>
      </c>
      <c r="AI24" s="187" t="s">
        <v>10</v>
      </c>
      <c r="AJ24" s="401"/>
      <c r="AK24" s="401"/>
      <c r="AL24" s="401"/>
      <c r="AM24" s="401"/>
      <c r="AN24" s="401"/>
      <c r="AO24" s="401"/>
      <c r="AP24" s="401"/>
      <c r="AQ24" s="419"/>
      <c r="AR24" s="395"/>
      <c r="AS24" s="395"/>
      <c r="AT24" s="395"/>
      <c r="AU24" s="395"/>
      <c r="AV24" s="40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3" t="s">
        <v>67</v>
      </c>
    </row>
    <row r="2" spans="1:8" ht="18.75" x14ac:dyDescent="0.3">
      <c r="B2" s="15" t="s">
        <v>9</v>
      </c>
    </row>
    <row r="3" spans="1:8" ht="18.75" x14ac:dyDescent="0.3">
      <c r="B3" s="15" t="s">
        <v>491</v>
      </c>
    </row>
    <row r="4" spans="1:8" x14ac:dyDescent="0.25">
      <c r="B4" s="48"/>
    </row>
    <row r="5" spans="1:8" ht="18.75" x14ac:dyDescent="0.3">
      <c r="A5" s="425" t="str">
        <f>'1. паспорт местоположение'!A5:C5</f>
        <v>Год раскрытия информации: 2021 год</v>
      </c>
      <c r="B5" s="425"/>
      <c r="C5" s="84"/>
      <c r="D5" s="84"/>
      <c r="E5" s="84"/>
      <c r="F5" s="84"/>
      <c r="G5" s="84"/>
      <c r="H5" s="84"/>
    </row>
    <row r="6" spans="1:8" ht="18.75" x14ac:dyDescent="0.3">
      <c r="A6" s="191"/>
      <c r="B6" s="191"/>
      <c r="C6" s="191"/>
      <c r="D6" s="191"/>
      <c r="E6" s="191"/>
      <c r="F6" s="191"/>
      <c r="G6" s="191"/>
      <c r="H6" s="191"/>
    </row>
    <row r="7" spans="1:8" ht="18.75" x14ac:dyDescent="0.25">
      <c r="A7" s="254" t="s">
        <v>8</v>
      </c>
      <c r="B7" s="254"/>
      <c r="C7" s="190"/>
      <c r="D7" s="190"/>
      <c r="E7" s="190"/>
      <c r="F7" s="190"/>
      <c r="G7" s="190"/>
      <c r="H7" s="190"/>
    </row>
    <row r="8" spans="1:8" ht="18.75" x14ac:dyDescent="0.25">
      <c r="A8" s="190"/>
      <c r="B8" s="190"/>
      <c r="C8" s="190"/>
      <c r="D8" s="190"/>
      <c r="E8" s="190"/>
      <c r="F8" s="190"/>
      <c r="G8" s="190"/>
      <c r="H8" s="190"/>
    </row>
    <row r="9" spans="1:8" ht="21" customHeight="1" x14ac:dyDescent="0.25">
      <c r="A9" s="253" t="str">
        <f>'1. паспорт местоположение'!A9:C9</f>
        <v xml:space="preserve">Муниципальное унитарное предприятие "Александровэлектросеть" Александровского района </v>
      </c>
      <c r="B9" s="253"/>
      <c r="C9" s="188"/>
      <c r="D9" s="188"/>
      <c r="E9" s="188"/>
      <c r="F9" s="188"/>
      <c r="G9" s="188"/>
      <c r="H9" s="188"/>
    </row>
    <row r="10" spans="1:8" x14ac:dyDescent="0.25">
      <c r="A10" s="251" t="s">
        <v>7</v>
      </c>
      <c r="B10" s="251"/>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53" t="str">
        <f>'1. паспорт местоположение'!A12:C12</f>
        <v>J_AES-2022-07</v>
      </c>
      <c r="B12" s="253"/>
      <c r="C12" s="188"/>
      <c r="D12" s="188"/>
      <c r="E12" s="188"/>
      <c r="F12" s="188"/>
      <c r="G12" s="188"/>
      <c r="H12" s="188"/>
    </row>
    <row r="13" spans="1:8" x14ac:dyDescent="0.25">
      <c r="A13" s="251" t="s">
        <v>6</v>
      </c>
      <c r="B13" s="251"/>
      <c r="C13" s="189"/>
      <c r="D13" s="189"/>
      <c r="E13" s="189"/>
      <c r="F13" s="189"/>
      <c r="G13" s="189"/>
      <c r="H13" s="189"/>
    </row>
    <row r="14" spans="1:8" ht="18.75" x14ac:dyDescent="0.25">
      <c r="A14" s="11"/>
      <c r="B14" s="11"/>
      <c r="C14" s="11"/>
      <c r="D14" s="11"/>
      <c r="E14" s="11"/>
      <c r="F14" s="11"/>
      <c r="G14" s="11"/>
      <c r="H14" s="11"/>
    </row>
    <row r="15" spans="1:8" ht="18.75" x14ac:dyDescent="0.25">
      <c r="A15" s="253" t="str">
        <f>'1. паспорт местоположение'!A15:C15</f>
        <v>Внедрение АИИСКУЭ с установкой приборов учета на ГБПС (ПУ-258 шт.)</v>
      </c>
      <c r="B15" s="253"/>
      <c r="C15" s="188"/>
      <c r="D15" s="188"/>
      <c r="E15" s="188"/>
      <c r="F15" s="188"/>
      <c r="G15" s="188"/>
      <c r="H15" s="188"/>
    </row>
    <row r="16" spans="1:8" x14ac:dyDescent="0.25">
      <c r="A16" s="251" t="s">
        <v>5</v>
      </c>
      <c r="B16" s="251"/>
      <c r="C16" s="189"/>
      <c r="D16" s="189"/>
      <c r="E16" s="189"/>
      <c r="F16" s="189"/>
      <c r="G16" s="189"/>
      <c r="H16" s="189"/>
    </row>
    <row r="17" spans="1:2" x14ac:dyDescent="0.25">
      <c r="B17" s="159"/>
    </row>
    <row r="18" spans="1:2" ht="33.75" customHeight="1" x14ac:dyDescent="0.25">
      <c r="A18" s="423" t="s">
        <v>475</v>
      </c>
      <c r="B18" s="424"/>
    </row>
    <row r="19" spans="1:2" x14ac:dyDescent="0.25">
      <c r="B19" s="48"/>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20" t="s">
        <v>366</v>
      </c>
    </row>
    <row r="57" spans="1:2" x14ac:dyDescent="0.25">
      <c r="A57" s="171" t="s">
        <v>367</v>
      </c>
      <c r="B57" s="421"/>
    </row>
    <row r="58" spans="1:2" x14ac:dyDescent="0.25">
      <c r="A58" s="171" t="s">
        <v>368</v>
      </c>
      <c r="B58" s="421"/>
    </row>
    <row r="59" spans="1:2" x14ac:dyDescent="0.25">
      <c r="A59" s="171" t="s">
        <v>369</v>
      </c>
      <c r="B59" s="421"/>
    </row>
    <row r="60" spans="1:2" x14ac:dyDescent="0.25">
      <c r="A60" s="171" t="s">
        <v>370</v>
      </c>
      <c r="B60" s="421"/>
    </row>
    <row r="61" spans="1:2" ht="16.5" thickBot="1" x14ac:dyDescent="0.3">
      <c r="A61" s="172" t="s">
        <v>371</v>
      </c>
      <c r="B61" s="422"/>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20" t="s">
        <v>385</v>
      </c>
    </row>
    <row r="74" spans="1:2" x14ac:dyDescent="0.25">
      <c r="A74" s="171" t="s">
        <v>386</v>
      </c>
      <c r="B74" s="421"/>
    </row>
    <row r="75" spans="1:2" x14ac:dyDescent="0.25">
      <c r="A75" s="171" t="s">
        <v>387</v>
      </c>
      <c r="B75" s="421"/>
    </row>
    <row r="76" spans="1:2" x14ac:dyDescent="0.25">
      <c r="A76" s="171" t="s">
        <v>388</v>
      </c>
      <c r="B76" s="421"/>
    </row>
    <row r="77" spans="1:2" x14ac:dyDescent="0.25">
      <c r="A77" s="171" t="s">
        <v>389</v>
      </c>
      <c r="B77" s="421"/>
    </row>
    <row r="78" spans="1:2" ht="16.5" thickBot="1" x14ac:dyDescent="0.3">
      <c r="A78" s="181" t="s">
        <v>390</v>
      </c>
      <c r="B78" s="422"/>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0" t="str">
        <f>'1. паспорт местоположение'!A5:C5</f>
        <v>Год раскрытия информации: 2021 год</v>
      </c>
      <c r="B4" s="250"/>
      <c r="C4" s="250"/>
      <c r="D4" s="250"/>
      <c r="E4" s="250"/>
      <c r="F4" s="250"/>
      <c r="G4" s="250"/>
      <c r="H4" s="250"/>
      <c r="I4" s="250"/>
      <c r="J4" s="250"/>
      <c r="K4" s="250"/>
      <c r="L4" s="250"/>
      <c r="M4" s="250"/>
      <c r="N4" s="250"/>
      <c r="O4" s="250"/>
      <c r="P4" s="250"/>
      <c r="Q4" s="250"/>
      <c r="R4" s="250"/>
      <c r="S4" s="250"/>
    </row>
    <row r="5" spans="1:28" s="12" customFormat="1" ht="15.75" x14ac:dyDescent="0.2">
      <c r="A5" s="17"/>
    </row>
    <row r="6" spans="1:28" s="12" customFormat="1" ht="18.75" x14ac:dyDescent="0.2">
      <c r="A6" s="254" t="s">
        <v>8</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8.75" x14ac:dyDescent="0.2">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8.75" x14ac:dyDescent="0.2">
      <c r="A8" s="253" t="str">
        <f>'1. паспорт местоположение'!A9:C9</f>
        <v xml:space="preserve">Муниципальное унитарное предприятие "Александровэлектросеть" Александровского района </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x14ac:dyDescent="0.2">
      <c r="A9" s="251" t="s">
        <v>7</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8.75" x14ac:dyDescent="0.2">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8.75" x14ac:dyDescent="0.2">
      <c r="A11" s="253" t="str">
        <f>'1. паспорт местоположение'!A12:C12</f>
        <v>J_AES-2022-07</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x14ac:dyDescent="0.2">
      <c r="A12" s="251" t="s">
        <v>6</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x14ac:dyDescent="0.2">
      <c r="A13" s="262"/>
      <c r="B13" s="262"/>
      <c r="C13" s="262"/>
      <c r="D13" s="262"/>
      <c r="E13" s="262"/>
      <c r="F13" s="262"/>
      <c r="G13" s="262"/>
      <c r="H13" s="262"/>
      <c r="I13" s="262"/>
      <c r="J13" s="262"/>
      <c r="K13" s="262"/>
      <c r="L13" s="262"/>
      <c r="M13" s="262"/>
      <c r="N13" s="262"/>
      <c r="O13" s="262"/>
      <c r="P13" s="262"/>
      <c r="Q13" s="262"/>
      <c r="R13" s="262"/>
      <c r="S13" s="262"/>
      <c r="T13" s="10"/>
      <c r="U13" s="10"/>
      <c r="V13" s="10"/>
      <c r="W13" s="10"/>
      <c r="X13" s="10"/>
      <c r="Y13" s="10"/>
      <c r="Z13" s="10"/>
      <c r="AA13" s="10"/>
      <c r="AB13" s="10"/>
    </row>
    <row r="14" spans="1:28" s="3" customFormat="1" ht="18.75" x14ac:dyDescent="0.2">
      <c r="A14" s="253" t="str">
        <f>'1. паспорт местоположение'!A15:C15</f>
        <v>Внедрение АИИСКУЭ с установкой приборов учета на ГБПС (ПУ-258 шт.)</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x14ac:dyDescent="0.2">
      <c r="A15" s="251" t="s">
        <v>5</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4"/>
      <c r="U16" s="4"/>
      <c r="V16" s="4"/>
      <c r="W16" s="4"/>
      <c r="X16" s="4"/>
      <c r="Y16" s="4"/>
    </row>
    <row r="17" spans="1:28" s="3" customFormat="1" ht="45.75" customHeight="1" x14ac:dyDescent="0.2">
      <c r="A17" s="252" t="s">
        <v>450</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3" customFormat="1" ht="54" customHeight="1" x14ac:dyDescent="0.2">
      <c r="A19" s="258" t="s">
        <v>4</v>
      </c>
      <c r="B19" s="258" t="s">
        <v>103</v>
      </c>
      <c r="C19" s="259" t="s">
        <v>336</v>
      </c>
      <c r="D19" s="258" t="s">
        <v>335</v>
      </c>
      <c r="E19" s="258" t="s">
        <v>102</v>
      </c>
      <c r="F19" s="258" t="s">
        <v>101</v>
      </c>
      <c r="G19" s="258" t="s">
        <v>331</v>
      </c>
      <c r="H19" s="258" t="s">
        <v>100</v>
      </c>
      <c r="I19" s="258" t="s">
        <v>99</v>
      </c>
      <c r="J19" s="258" t="s">
        <v>98</v>
      </c>
      <c r="K19" s="258" t="s">
        <v>97</v>
      </c>
      <c r="L19" s="258" t="s">
        <v>96</v>
      </c>
      <c r="M19" s="258" t="s">
        <v>95</v>
      </c>
      <c r="N19" s="258" t="s">
        <v>94</v>
      </c>
      <c r="O19" s="258" t="s">
        <v>93</v>
      </c>
      <c r="P19" s="258" t="s">
        <v>92</v>
      </c>
      <c r="Q19" s="258" t="s">
        <v>334</v>
      </c>
      <c r="R19" s="258"/>
      <c r="S19" s="261" t="s">
        <v>442</v>
      </c>
      <c r="T19" s="4"/>
      <c r="U19" s="4"/>
      <c r="V19" s="4"/>
      <c r="W19" s="4"/>
      <c r="X19" s="4"/>
      <c r="Y19" s="4"/>
    </row>
    <row r="20" spans="1:28" s="3" customFormat="1" ht="180.75" customHeight="1" x14ac:dyDescent="0.2">
      <c r="A20" s="258"/>
      <c r="B20" s="258"/>
      <c r="C20" s="260"/>
      <c r="D20" s="258"/>
      <c r="E20" s="258"/>
      <c r="F20" s="258"/>
      <c r="G20" s="258"/>
      <c r="H20" s="258"/>
      <c r="I20" s="258"/>
      <c r="J20" s="258"/>
      <c r="K20" s="258"/>
      <c r="L20" s="258"/>
      <c r="M20" s="258"/>
      <c r="N20" s="258"/>
      <c r="O20" s="258"/>
      <c r="P20" s="258"/>
      <c r="Q20" s="46" t="s">
        <v>332</v>
      </c>
      <c r="R20" s="47" t="s">
        <v>333</v>
      </c>
      <c r="S20" s="261"/>
      <c r="T20" s="32"/>
      <c r="U20" s="32"/>
      <c r="V20" s="32"/>
      <c r="W20" s="32"/>
      <c r="X20" s="32"/>
      <c r="Y20" s="32"/>
      <c r="Z20" s="31"/>
      <c r="AA20" s="31"/>
      <c r="AB20" s="31"/>
    </row>
    <row r="21" spans="1:28" s="3" customFormat="1" ht="18.75" x14ac:dyDescent="0.2">
      <c r="A21" s="46">
        <v>1</v>
      </c>
      <c r="B21" s="50">
        <v>2</v>
      </c>
      <c r="C21" s="46">
        <v>3</v>
      </c>
      <c r="D21" s="50">
        <v>4</v>
      </c>
      <c r="E21" s="46">
        <v>5</v>
      </c>
      <c r="F21" s="50">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6"/>
      <c r="B22" s="50" t="s">
        <v>91</v>
      </c>
      <c r="C22" s="50"/>
      <c r="D22" s="50"/>
      <c r="E22" s="50" t="s">
        <v>90</v>
      </c>
      <c r="F22" s="50" t="s">
        <v>89</v>
      </c>
      <c r="G22" s="50" t="s">
        <v>443</v>
      </c>
      <c r="H22" s="50"/>
      <c r="I22" s="50"/>
      <c r="J22" s="50"/>
      <c r="K22" s="50"/>
      <c r="L22" s="50"/>
      <c r="M22" s="50"/>
      <c r="N22" s="50"/>
      <c r="O22" s="50"/>
      <c r="P22" s="50"/>
      <c r="Q22" s="42"/>
      <c r="R22" s="5"/>
      <c r="S22" s="194"/>
      <c r="T22" s="32"/>
      <c r="U22" s="32"/>
      <c r="V22" s="32"/>
      <c r="W22" s="32"/>
      <c r="X22" s="32"/>
      <c r="Y22" s="32"/>
      <c r="Z22" s="31"/>
      <c r="AA22" s="31"/>
      <c r="AB22" s="31"/>
    </row>
    <row r="23" spans="1:28" s="3" customFormat="1" ht="18.75" x14ac:dyDescent="0.2">
      <c r="A23" s="46"/>
      <c r="B23" s="50" t="s">
        <v>91</v>
      </c>
      <c r="C23" s="50"/>
      <c r="D23" s="50"/>
      <c r="E23" s="50" t="s">
        <v>90</v>
      </c>
      <c r="F23" s="50" t="s">
        <v>89</v>
      </c>
      <c r="G23" s="50" t="s">
        <v>88</v>
      </c>
      <c r="H23" s="35"/>
      <c r="I23" s="35"/>
      <c r="J23" s="35"/>
      <c r="K23" s="35"/>
      <c r="L23" s="35"/>
      <c r="M23" s="35"/>
      <c r="N23" s="35"/>
      <c r="O23" s="35"/>
      <c r="P23" s="35"/>
      <c r="Q23" s="35"/>
      <c r="R23" s="5"/>
      <c r="S23" s="194"/>
      <c r="T23" s="32"/>
      <c r="U23" s="32"/>
      <c r="V23" s="32"/>
      <c r="W23" s="32"/>
      <c r="X23" s="31"/>
      <c r="Y23" s="31"/>
      <c r="Z23" s="31"/>
      <c r="AA23" s="31"/>
      <c r="AB23" s="31"/>
    </row>
    <row r="24" spans="1:28" s="3" customFormat="1" ht="18.75" x14ac:dyDescent="0.2">
      <c r="A24" s="46"/>
      <c r="B24" s="50" t="s">
        <v>91</v>
      </c>
      <c r="C24" s="50"/>
      <c r="D24" s="50"/>
      <c r="E24" s="50" t="s">
        <v>90</v>
      </c>
      <c r="F24" s="50" t="s">
        <v>89</v>
      </c>
      <c r="G24" s="50" t="s">
        <v>84</v>
      </c>
      <c r="H24" s="35"/>
      <c r="I24" s="35"/>
      <c r="J24" s="35"/>
      <c r="K24" s="35"/>
      <c r="L24" s="35"/>
      <c r="M24" s="35"/>
      <c r="N24" s="35"/>
      <c r="O24" s="35"/>
      <c r="P24" s="35"/>
      <c r="Q24" s="35"/>
      <c r="R24" s="5"/>
      <c r="S24" s="194"/>
      <c r="T24" s="32"/>
      <c r="U24" s="32"/>
      <c r="V24" s="32"/>
      <c r="W24" s="32"/>
      <c r="X24" s="31"/>
      <c r="Y24" s="31"/>
      <c r="Z24" s="31"/>
      <c r="AA24" s="31"/>
      <c r="AB24" s="31"/>
    </row>
    <row r="25" spans="1:28" s="3" customFormat="1" ht="31.5" x14ac:dyDescent="0.2">
      <c r="A25" s="49"/>
      <c r="B25" s="50" t="s">
        <v>87</v>
      </c>
      <c r="C25" s="50"/>
      <c r="D25" s="50"/>
      <c r="E25" s="50" t="s">
        <v>86</v>
      </c>
      <c r="F25" s="50" t="s">
        <v>85</v>
      </c>
      <c r="G25" s="50" t="s">
        <v>444</v>
      </c>
      <c r="H25" s="35"/>
      <c r="I25" s="35"/>
      <c r="J25" s="35"/>
      <c r="K25" s="35"/>
      <c r="L25" s="35"/>
      <c r="M25" s="35"/>
      <c r="N25" s="35"/>
      <c r="O25" s="35"/>
      <c r="P25" s="35"/>
      <c r="Q25" s="35"/>
      <c r="R25" s="5"/>
      <c r="S25" s="194"/>
      <c r="T25" s="32"/>
      <c r="U25" s="32"/>
      <c r="V25" s="32"/>
      <c r="W25" s="32"/>
      <c r="X25" s="31"/>
      <c r="Y25" s="31"/>
      <c r="Z25" s="31"/>
      <c r="AA25" s="31"/>
      <c r="AB25" s="31"/>
    </row>
    <row r="26" spans="1:28" s="3" customFormat="1" ht="18.75" x14ac:dyDescent="0.2">
      <c r="A26" s="49"/>
      <c r="B26" s="50" t="s">
        <v>87</v>
      </c>
      <c r="C26" s="50"/>
      <c r="D26" s="50"/>
      <c r="E26" s="50" t="s">
        <v>86</v>
      </c>
      <c r="F26" s="50" t="s">
        <v>85</v>
      </c>
      <c r="G26" s="50" t="s">
        <v>88</v>
      </c>
      <c r="H26" s="35"/>
      <c r="I26" s="35"/>
      <c r="J26" s="35"/>
      <c r="K26" s="35"/>
      <c r="L26" s="35"/>
      <c r="M26" s="35"/>
      <c r="N26" s="35"/>
      <c r="O26" s="35"/>
      <c r="P26" s="35"/>
      <c r="Q26" s="35"/>
      <c r="R26" s="5"/>
      <c r="S26" s="194"/>
      <c r="T26" s="32"/>
      <c r="U26" s="32"/>
      <c r="V26" s="32"/>
      <c r="W26" s="32"/>
      <c r="X26" s="31"/>
      <c r="Y26" s="31"/>
      <c r="Z26" s="31"/>
      <c r="AA26" s="31"/>
      <c r="AB26" s="31"/>
    </row>
    <row r="27" spans="1:28" s="3" customFormat="1" ht="18.75" x14ac:dyDescent="0.2">
      <c r="A27" s="49"/>
      <c r="B27" s="50" t="s">
        <v>87</v>
      </c>
      <c r="C27" s="50"/>
      <c r="D27" s="50"/>
      <c r="E27" s="50" t="s">
        <v>86</v>
      </c>
      <c r="F27" s="50" t="s">
        <v>85</v>
      </c>
      <c r="G27" s="50" t="s">
        <v>84</v>
      </c>
      <c r="H27" s="35"/>
      <c r="I27" s="35"/>
      <c r="J27" s="35"/>
      <c r="K27" s="35"/>
      <c r="L27" s="35"/>
      <c r="M27" s="35"/>
      <c r="N27" s="35"/>
      <c r="O27" s="35"/>
      <c r="P27" s="35"/>
      <c r="Q27" s="35"/>
      <c r="R27" s="5"/>
      <c r="S27" s="19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4"/>
      <c r="T28" s="32"/>
      <c r="U28" s="32"/>
      <c r="V28" s="32"/>
      <c r="W28" s="32"/>
      <c r="X28" s="31"/>
      <c r="Y28" s="31"/>
      <c r="Z28" s="31"/>
      <c r="AA28" s="31"/>
      <c r="AB28" s="31"/>
    </row>
    <row r="29" spans="1:28" ht="20.25" customHeight="1" x14ac:dyDescent="0.25">
      <c r="A29" s="155"/>
      <c r="B29" s="50" t="s">
        <v>329</v>
      </c>
      <c r="C29" s="50"/>
      <c r="D29" s="50"/>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I41"/>
  <sheetViews>
    <sheetView view="pageBreakPreview" topLeftCell="A20" zoomScale="55" zoomScaleNormal="60" zoomScaleSheetLayoutView="55" workbookViewId="0">
      <selection activeCell="E25" sqref="E25"/>
    </sheetView>
  </sheetViews>
  <sheetFormatPr defaultColWidth="10.7109375" defaultRowHeight="15.75" x14ac:dyDescent="0.25"/>
  <cols>
    <col min="1" max="1" width="9.5703125" style="54" customWidth="1"/>
    <col min="2" max="2" width="11.5703125" style="54" customWidth="1"/>
    <col min="3" max="3" width="12.7109375" style="54" customWidth="1"/>
    <col min="4" max="4" width="19.42578125" style="54" customWidth="1"/>
    <col min="5" max="5" width="19.5703125" style="54" customWidth="1"/>
    <col min="6" max="6" width="23.140625" style="54" customWidth="1"/>
    <col min="7" max="8" width="8.7109375" style="54" customWidth="1"/>
    <col min="9" max="9" width="9"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39.85546875"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0" t="str">
        <f>'1. паспорт местоположение'!A5:C5</f>
        <v>Год раскрытия информации: 2021 год</v>
      </c>
      <c r="B6" s="250"/>
      <c r="C6" s="250"/>
      <c r="D6" s="250"/>
      <c r="E6" s="250"/>
      <c r="F6" s="250"/>
      <c r="G6" s="250"/>
      <c r="H6" s="250"/>
      <c r="I6" s="250"/>
      <c r="J6" s="250"/>
      <c r="K6" s="250"/>
      <c r="L6" s="250"/>
      <c r="M6" s="250"/>
      <c r="N6" s="250"/>
      <c r="O6" s="250"/>
      <c r="P6" s="250"/>
      <c r="Q6" s="250"/>
      <c r="R6" s="250"/>
      <c r="S6" s="250"/>
      <c r="T6" s="250"/>
    </row>
    <row r="7" spans="1:20" s="12" customFormat="1" x14ac:dyDescent="0.2">
      <c r="A7" s="17"/>
      <c r="H7" s="16"/>
    </row>
    <row r="8" spans="1:20" s="12" customFormat="1" ht="18.75" x14ac:dyDescent="0.2">
      <c r="A8" s="254" t="s">
        <v>8</v>
      </c>
      <c r="B8" s="254"/>
      <c r="C8" s="254"/>
      <c r="D8" s="254"/>
      <c r="E8" s="254"/>
      <c r="F8" s="254"/>
      <c r="G8" s="254"/>
      <c r="H8" s="254"/>
      <c r="I8" s="254"/>
      <c r="J8" s="254"/>
      <c r="K8" s="254"/>
      <c r="L8" s="254"/>
      <c r="M8" s="254"/>
      <c r="N8" s="254"/>
      <c r="O8" s="254"/>
      <c r="P8" s="254"/>
      <c r="Q8" s="254"/>
      <c r="R8" s="254"/>
      <c r="S8" s="254"/>
      <c r="T8" s="254"/>
    </row>
    <row r="9" spans="1:20" s="12" customFormat="1" ht="18.75" x14ac:dyDescent="0.2">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x14ac:dyDescent="0.2">
      <c r="A10" s="253" t="str">
        <f>'1. паспорт местоположение'!A9:C9</f>
        <v xml:space="preserve">Муниципальное унитарное предприятие "Александровэлектросеть" Александровского района </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x14ac:dyDescent="0.2">
      <c r="A11" s="251" t="s">
        <v>7</v>
      </c>
      <c r="B11" s="251"/>
      <c r="C11" s="251"/>
      <c r="D11" s="251"/>
      <c r="E11" s="251"/>
      <c r="F11" s="251"/>
      <c r="G11" s="251"/>
      <c r="H11" s="251"/>
      <c r="I11" s="251"/>
      <c r="J11" s="251"/>
      <c r="K11" s="251"/>
      <c r="L11" s="251"/>
      <c r="M11" s="251"/>
      <c r="N11" s="251"/>
      <c r="O11" s="251"/>
      <c r="P11" s="251"/>
      <c r="Q11" s="251"/>
      <c r="R11" s="251"/>
      <c r="S11" s="251"/>
      <c r="T11" s="251"/>
    </row>
    <row r="12" spans="1:20" s="12" customFormat="1" ht="18.75" x14ac:dyDescent="0.2">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x14ac:dyDescent="0.2">
      <c r="A13" s="253" t="str">
        <f>'1. паспорт местоположение'!A12:C12</f>
        <v>J_AES-2022-07</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x14ac:dyDescent="0.2">
      <c r="A14" s="251" t="s">
        <v>6</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18.75" x14ac:dyDescent="0.2">
      <c r="A16" s="253" t="str">
        <f>'1. паспорт местоположение'!A15:C15</f>
        <v>Внедрение АИИСКУЭ с установкой приборов учета на ГБПС (ПУ-258 шт.)</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x14ac:dyDescent="0.2">
      <c r="A17" s="251" t="s">
        <v>5</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3" customFormat="1" ht="15" customHeight="1" x14ac:dyDescent="0.2">
      <c r="A19" s="253" t="s">
        <v>455</v>
      </c>
      <c r="B19" s="253"/>
      <c r="C19" s="253"/>
      <c r="D19" s="253"/>
      <c r="E19" s="253"/>
      <c r="F19" s="253"/>
      <c r="G19" s="253"/>
      <c r="H19" s="253"/>
      <c r="I19" s="253"/>
      <c r="J19" s="253"/>
      <c r="K19" s="253"/>
      <c r="L19" s="253"/>
      <c r="M19" s="253"/>
      <c r="N19" s="253"/>
      <c r="O19" s="253"/>
      <c r="P19" s="253"/>
      <c r="Q19" s="253"/>
      <c r="R19" s="253"/>
      <c r="S19" s="253"/>
      <c r="T19" s="253"/>
    </row>
    <row r="20" spans="1:113" s="62" customFormat="1" ht="21" customHeight="1" x14ac:dyDescent="0.25">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x14ac:dyDescent="0.25">
      <c r="A21" s="273" t="s">
        <v>4</v>
      </c>
      <c r="B21" s="266" t="s">
        <v>226</v>
      </c>
      <c r="C21" s="267"/>
      <c r="D21" s="270" t="s">
        <v>125</v>
      </c>
      <c r="E21" s="266" t="s">
        <v>484</v>
      </c>
      <c r="F21" s="267"/>
      <c r="G21" s="266" t="s">
        <v>245</v>
      </c>
      <c r="H21" s="267"/>
      <c r="I21" s="266" t="s">
        <v>124</v>
      </c>
      <c r="J21" s="267"/>
      <c r="K21" s="270" t="s">
        <v>123</v>
      </c>
      <c r="L21" s="266" t="s">
        <v>122</v>
      </c>
      <c r="M21" s="267"/>
      <c r="N21" s="266" t="s">
        <v>480</v>
      </c>
      <c r="O21" s="267"/>
      <c r="P21" s="270" t="s">
        <v>121</v>
      </c>
      <c r="Q21" s="276" t="s">
        <v>120</v>
      </c>
      <c r="R21" s="277"/>
      <c r="S21" s="276" t="s">
        <v>119</v>
      </c>
      <c r="T21" s="278"/>
    </row>
    <row r="22" spans="1:113" ht="204.75" customHeight="1" x14ac:dyDescent="0.25">
      <c r="A22" s="274"/>
      <c r="B22" s="268"/>
      <c r="C22" s="269"/>
      <c r="D22" s="272"/>
      <c r="E22" s="268"/>
      <c r="F22" s="269"/>
      <c r="G22" s="268"/>
      <c r="H22" s="269"/>
      <c r="I22" s="268"/>
      <c r="J22" s="269"/>
      <c r="K22" s="271"/>
      <c r="L22" s="268"/>
      <c r="M22" s="269"/>
      <c r="N22" s="268"/>
      <c r="O22" s="269"/>
      <c r="P22" s="271"/>
      <c r="Q22" s="109" t="s">
        <v>118</v>
      </c>
      <c r="R22" s="109" t="s">
        <v>454</v>
      </c>
      <c r="S22" s="109" t="s">
        <v>117</v>
      </c>
      <c r="T22" s="109" t="s">
        <v>116</v>
      </c>
    </row>
    <row r="23" spans="1:113" ht="51.75" customHeight="1" x14ac:dyDescent="0.25">
      <c r="A23" s="275"/>
      <c r="B23" s="202" t="s">
        <v>114</v>
      </c>
      <c r="C23" s="202" t="s">
        <v>115</v>
      </c>
      <c r="D23" s="271"/>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2" customFormat="1" ht="62.25" customHeight="1" x14ac:dyDescent="0.25">
      <c r="A25" s="211"/>
      <c r="B25" s="109"/>
      <c r="C25" s="109"/>
      <c r="D25" s="211"/>
      <c r="E25" s="231"/>
      <c r="F25" s="211"/>
      <c r="G25" s="211"/>
      <c r="H25" s="211"/>
      <c r="I25" s="211"/>
      <c r="J25" s="210"/>
      <c r="K25" s="211"/>
      <c r="L25" s="210"/>
      <c r="M25" s="211"/>
      <c r="N25" s="211"/>
      <c r="O25" s="211"/>
      <c r="P25" s="210"/>
      <c r="Q25" s="232"/>
      <c r="R25" s="233"/>
      <c r="S25" s="210"/>
      <c r="T25" s="211"/>
    </row>
    <row r="26" spans="1:113" s="60" customFormat="1" ht="12.75" x14ac:dyDescent="0.2">
      <c r="B26" s="61"/>
      <c r="C26" s="61"/>
      <c r="K26" s="61"/>
    </row>
    <row r="27" spans="1:113" s="60" customFormat="1" x14ac:dyDescent="0.25">
      <c r="B27" s="58" t="s">
        <v>113</v>
      </c>
      <c r="C27" s="58"/>
      <c r="D27" s="58"/>
      <c r="E27" s="58"/>
      <c r="F27" s="58"/>
      <c r="G27" s="58"/>
      <c r="H27" s="58"/>
      <c r="I27" s="58"/>
      <c r="J27" s="58"/>
      <c r="K27" s="58"/>
      <c r="L27" s="58"/>
      <c r="M27" s="58"/>
      <c r="N27" s="58"/>
      <c r="O27" s="58"/>
      <c r="P27" s="58"/>
      <c r="Q27" s="58"/>
      <c r="R27" s="58"/>
    </row>
    <row r="28" spans="1:113" x14ac:dyDescent="0.25">
      <c r="B28" s="265" t="s">
        <v>488</v>
      </c>
      <c r="C28" s="265"/>
      <c r="D28" s="265"/>
      <c r="E28" s="265"/>
      <c r="F28" s="265"/>
      <c r="G28" s="265"/>
      <c r="H28" s="265"/>
      <c r="I28" s="265"/>
      <c r="J28" s="265"/>
      <c r="K28" s="265"/>
      <c r="L28" s="265"/>
      <c r="M28" s="265"/>
      <c r="N28" s="265"/>
      <c r="O28" s="265"/>
      <c r="P28" s="265"/>
      <c r="Q28" s="265"/>
      <c r="R28" s="265"/>
    </row>
    <row r="29" spans="1:113" x14ac:dyDescent="0.25">
      <c r="B29" s="58"/>
      <c r="C29" s="58"/>
      <c r="D29" s="58"/>
      <c r="E29" s="58"/>
      <c r="F29" s="58"/>
      <c r="G29" s="58"/>
      <c r="H29" s="58"/>
      <c r="I29" s="58"/>
      <c r="J29" s="58"/>
      <c r="K29" s="58"/>
      <c r="L29" s="58"/>
      <c r="M29" s="58"/>
      <c r="N29" s="58"/>
      <c r="O29" s="58"/>
      <c r="P29" s="58"/>
      <c r="Q29" s="58"/>
      <c r="R29" s="58"/>
      <c r="S29" s="58"/>
      <c r="T29" s="58"/>
      <c r="U29" s="58"/>
      <c r="V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row>
    <row r="30" spans="1:113" x14ac:dyDescent="0.25">
      <c r="B30" s="57" t="s">
        <v>453</v>
      </c>
      <c r="C30" s="57"/>
      <c r="D30" s="57"/>
      <c r="E30" s="57"/>
      <c r="F30" s="55"/>
      <c r="G30" s="55"/>
      <c r="H30" s="57"/>
      <c r="I30" s="57"/>
      <c r="J30" s="57"/>
      <c r="K30" s="57"/>
      <c r="L30" s="57"/>
      <c r="M30" s="57"/>
      <c r="N30" s="57"/>
      <c r="O30" s="57"/>
      <c r="P30" s="57"/>
      <c r="Q30" s="57"/>
      <c r="R30" s="57"/>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7" t="s">
        <v>112</v>
      </c>
      <c r="C31" s="57"/>
      <c r="D31" s="57"/>
      <c r="E31" s="57"/>
      <c r="F31" s="55"/>
      <c r="G31" s="55"/>
      <c r="H31" s="57"/>
      <c r="I31" s="57"/>
      <c r="J31" s="57"/>
      <c r="K31" s="57"/>
      <c r="L31" s="57"/>
      <c r="M31" s="57"/>
      <c r="N31" s="57"/>
      <c r="O31" s="57"/>
      <c r="P31" s="57"/>
      <c r="Q31" s="57"/>
      <c r="R31" s="57"/>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s="55" customFormat="1" x14ac:dyDescent="0.25">
      <c r="B32" s="57" t="s">
        <v>111</v>
      </c>
      <c r="C32" s="57"/>
      <c r="D32" s="57"/>
      <c r="E32" s="57"/>
      <c r="H32" s="57"/>
      <c r="I32" s="57"/>
      <c r="J32" s="57"/>
      <c r="K32" s="57"/>
      <c r="L32" s="57"/>
      <c r="M32" s="57"/>
      <c r="N32" s="57"/>
      <c r="O32" s="57"/>
      <c r="P32" s="57"/>
      <c r="Q32" s="57"/>
      <c r="R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5" customFormat="1" x14ac:dyDescent="0.25">
      <c r="B33" s="57" t="s">
        <v>110</v>
      </c>
      <c r="C33" s="57"/>
      <c r="D33" s="57"/>
      <c r="E33" s="57"/>
      <c r="H33" s="57"/>
      <c r="I33" s="57"/>
      <c r="J33" s="57"/>
      <c r="K33" s="57"/>
      <c r="L33" s="57"/>
      <c r="M33" s="57"/>
      <c r="N33" s="57"/>
      <c r="O33" s="57"/>
      <c r="P33" s="57"/>
      <c r="Q33" s="57"/>
      <c r="R33" s="57"/>
      <c r="S33" s="57"/>
      <c r="T33" s="57"/>
      <c r="U33" s="57"/>
      <c r="V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109</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108</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107</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106</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105</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104</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0" t="str">
        <f>'1. паспорт местоположение'!A5:C5</f>
        <v>Год раскрытия информации: 2021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54" t="s">
        <v>8</v>
      </c>
      <c r="F7" s="254"/>
      <c r="G7" s="254"/>
      <c r="H7" s="254"/>
      <c r="I7" s="254"/>
      <c r="J7" s="254"/>
      <c r="K7" s="254"/>
      <c r="L7" s="254"/>
      <c r="M7" s="254"/>
      <c r="N7" s="254"/>
      <c r="O7" s="254"/>
      <c r="P7" s="254"/>
      <c r="Q7" s="254"/>
      <c r="R7" s="254"/>
      <c r="S7" s="254"/>
      <c r="T7" s="254"/>
      <c r="U7" s="254"/>
      <c r="V7" s="254"/>
      <c r="W7" s="254"/>
      <c r="X7" s="254"/>
      <c r="Y7" s="2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3" t="str">
        <f>'1. паспорт местоположение'!A9</f>
        <v xml:space="preserve">Муниципальное унитарное предприятие "Александровэлектросеть" Александровского района </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x14ac:dyDescent="0.2">
      <c r="E10" s="251" t="s">
        <v>7</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3" t="str">
        <f>'1. паспорт местоположение'!A12</f>
        <v>J_AES-2022-07</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x14ac:dyDescent="0.2">
      <c r="E13" s="251" t="s">
        <v>6</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3" t="str">
        <f>'1. паспорт местоположение'!A15</f>
        <v>Внедрение АИИСКУЭ с установкой приборов учета на ГБПС (ПУ-258 шт.)</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x14ac:dyDescent="0.2">
      <c r="E16" s="251" t="s">
        <v>5</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x14ac:dyDescent="0.25">
      <c r="A19" s="253" t="s">
        <v>457</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62" customFormat="1" ht="21" customHeight="1" x14ac:dyDescent="0.25"/>
    <row r="21" spans="1:27" ht="15.75" customHeight="1" x14ac:dyDescent="0.25">
      <c r="A21" s="280" t="s">
        <v>4</v>
      </c>
      <c r="B21" s="283" t="s">
        <v>464</v>
      </c>
      <c r="C21" s="284"/>
      <c r="D21" s="283" t="s">
        <v>466</v>
      </c>
      <c r="E21" s="284"/>
      <c r="F21" s="276" t="s">
        <v>97</v>
      </c>
      <c r="G21" s="278"/>
      <c r="H21" s="278"/>
      <c r="I21" s="277"/>
      <c r="J21" s="280" t="s">
        <v>467</v>
      </c>
      <c r="K21" s="283" t="s">
        <v>468</v>
      </c>
      <c r="L21" s="284"/>
      <c r="M21" s="283" t="s">
        <v>469</v>
      </c>
      <c r="N21" s="284"/>
      <c r="O21" s="283" t="s">
        <v>456</v>
      </c>
      <c r="P21" s="284"/>
      <c r="Q21" s="283" t="s">
        <v>130</v>
      </c>
      <c r="R21" s="284"/>
      <c r="S21" s="280" t="s">
        <v>129</v>
      </c>
      <c r="T21" s="280" t="s">
        <v>470</v>
      </c>
      <c r="U21" s="280" t="s">
        <v>465</v>
      </c>
      <c r="V21" s="283" t="s">
        <v>128</v>
      </c>
      <c r="W21" s="284"/>
      <c r="X21" s="276" t="s">
        <v>120</v>
      </c>
      <c r="Y21" s="278"/>
      <c r="Z21" s="276" t="s">
        <v>119</v>
      </c>
      <c r="AA21" s="278"/>
    </row>
    <row r="22" spans="1:27" ht="216" customHeight="1" x14ac:dyDescent="0.25">
      <c r="A22" s="281"/>
      <c r="B22" s="285"/>
      <c r="C22" s="286"/>
      <c r="D22" s="285"/>
      <c r="E22" s="286"/>
      <c r="F22" s="276" t="s">
        <v>127</v>
      </c>
      <c r="G22" s="277"/>
      <c r="H22" s="276" t="s">
        <v>126</v>
      </c>
      <c r="I22" s="277"/>
      <c r="J22" s="282"/>
      <c r="K22" s="285"/>
      <c r="L22" s="286"/>
      <c r="M22" s="285"/>
      <c r="N22" s="286"/>
      <c r="O22" s="285"/>
      <c r="P22" s="286"/>
      <c r="Q22" s="285"/>
      <c r="R22" s="286"/>
      <c r="S22" s="282"/>
      <c r="T22" s="282"/>
      <c r="U22" s="282"/>
      <c r="V22" s="285"/>
      <c r="W22" s="286"/>
      <c r="X22" s="109" t="s">
        <v>118</v>
      </c>
      <c r="Y22" s="109" t="s">
        <v>454</v>
      </c>
      <c r="Z22" s="109" t="s">
        <v>117</v>
      </c>
      <c r="AA22" s="109" t="s">
        <v>116</v>
      </c>
    </row>
    <row r="23" spans="1:27" ht="60" customHeight="1" x14ac:dyDescent="0.25">
      <c r="A23" s="282"/>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C382"/>
  <sheetViews>
    <sheetView tabSelected="1" view="pageBreakPreview" topLeftCell="A13" zoomScale="55" zoomScaleSheetLayoutView="55" workbookViewId="0">
      <selection activeCell="E28" sqref="E28"/>
    </sheetView>
  </sheetViews>
  <sheetFormatPr defaultRowHeight="15" x14ac:dyDescent="0.25"/>
  <cols>
    <col min="1" max="1" width="6.140625" style="1" customWidth="1"/>
    <col min="2" max="2" width="53.5703125" style="1" customWidth="1"/>
    <col min="3" max="3" width="133"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0" t="str">
        <f>'1. паспорт местоположение'!A5:C5</f>
        <v>Год раскрытия информации: 2021 год</v>
      </c>
      <c r="B5" s="250"/>
      <c r="C5" s="250"/>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54" t="s">
        <v>8</v>
      </c>
      <c r="B7" s="254"/>
      <c r="C7" s="254"/>
      <c r="D7" s="13"/>
      <c r="E7" s="13"/>
      <c r="F7" s="13"/>
      <c r="G7" s="13"/>
      <c r="H7" s="13"/>
      <c r="I7" s="13"/>
      <c r="J7" s="13"/>
      <c r="K7" s="13"/>
      <c r="L7" s="13"/>
      <c r="M7" s="13"/>
      <c r="N7" s="13"/>
      <c r="O7" s="13"/>
      <c r="P7" s="13"/>
      <c r="Q7" s="13"/>
      <c r="R7" s="13"/>
      <c r="S7" s="13"/>
      <c r="T7" s="13"/>
      <c r="U7" s="13"/>
    </row>
    <row r="8" spans="1:29" s="12" customFormat="1" ht="18.75" x14ac:dyDescent="0.2">
      <c r="A8" s="254"/>
      <c r="B8" s="254"/>
      <c r="C8" s="254"/>
      <c r="D8" s="14"/>
      <c r="E8" s="14"/>
      <c r="F8" s="14"/>
      <c r="G8" s="14"/>
      <c r="H8" s="13"/>
      <c r="I8" s="13"/>
      <c r="J8" s="13"/>
      <c r="K8" s="13"/>
      <c r="L8" s="13"/>
      <c r="M8" s="13"/>
      <c r="N8" s="13"/>
      <c r="O8" s="13"/>
      <c r="P8" s="13"/>
      <c r="Q8" s="13"/>
      <c r="R8" s="13"/>
      <c r="S8" s="13"/>
      <c r="T8" s="13"/>
      <c r="U8" s="13"/>
    </row>
    <row r="9" spans="1:29" s="12" customFormat="1" ht="18.75" x14ac:dyDescent="0.2">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8"/>
      <c r="E9" s="8"/>
      <c r="F9" s="8"/>
      <c r="G9" s="8"/>
      <c r="H9" s="13"/>
      <c r="I9" s="13"/>
      <c r="J9" s="13"/>
      <c r="K9" s="13"/>
      <c r="L9" s="13"/>
      <c r="M9" s="13"/>
      <c r="N9" s="13"/>
      <c r="O9" s="13"/>
      <c r="P9" s="13"/>
      <c r="Q9" s="13"/>
      <c r="R9" s="13"/>
      <c r="S9" s="13"/>
      <c r="T9" s="13"/>
      <c r="U9" s="13"/>
    </row>
    <row r="10" spans="1:29" s="12" customFormat="1" ht="18.75" x14ac:dyDescent="0.2">
      <c r="A10" s="251" t="s">
        <v>7</v>
      </c>
      <c r="B10" s="251"/>
      <c r="C10" s="251"/>
      <c r="D10" s="6"/>
      <c r="E10" s="6"/>
      <c r="F10" s="6"/>
      <c r="G10" s="6"/>
      <c r="H10" s="13"/>
      <c r="I10" s="13"/>
      <c r="J10" s="13"/>
      <c r="K10" s="13"/>
      <c r="L10" s="13"/>
      <c r="M10" s="13"/>
      <c r="N10" s="13"/>
      <c r="O10" s="13"/>
      <c r="P10" s="13"/>
      <c r="Q10" s="13"/>
      <c r="R10" s="13"/>
      <c r="S10" s="13"/>
      <c r="T10" s="13"/>
      <c r="U10" s="13"/>
    </row>
    <row r="11" spans="1:29" s="12" customFormat="1" ht="18.75" x14ac:dyDescent="0.2">
      <c r="A11" s="254"/>
      <c r="B11" s="254"/>
      <c r="C11" s="254"/>
      <c r="D11" s="14"/>
      <c r="E11" s="14"/>
      <c r="F11" s="14"/>
      <c r="G11" s="14"/>
      <c r="H11" s="13"/>
      <c r="I11" s="13"/>
      <c r="J11" s="13"/>
      <c r="K11" s="13"/>
      <c r="L11" s="13"/>
      <c r="M11" s="13"/>
      <c r="N11" s="13"/>
      <c r="O11" s="13"/>
      <c r="P11" s="13"/>
      <c r="Q11" s="13"/>
      <c r="R11" s="13"/>
      <c r="S11" s="13"/>
      <c r="T11" s="13"/>
      <c r="U11" s="13"/>
    </row>
    <row r="12" spans="1:29" s="12" customFormat="1" ht="18.75" x14ac:dyDescent="0.2">
      <c r="A12" s="253" t="str">
        <f>'1. паспорт местоположение'!A12:C12</f>
        <v>J_AES-2022-07</v>
      </c>
      <c r="B12" s="253"/>
      <c r="C12" s="253"/>
      <c r="D12" s="8"/>
      <c r="E12" s="8"/>
      <c r="F12" s="8"/>
      <c r="G12" s="8"/>
      <c r="H12" s="13"/>
      <c r="I12" s="13"/>
      <c r="J12" s="13"/>
      <c r="K12" s="13"/>
      <c r="L12" s="13"/>
      <c r="M12" s="13"/>
      <c r="N12" s="13"/>
      <c r="O12" s="13"/>
      <c r="P12" s="13"/>
      <c r="Q12" s="13"/>
      <c r="R12" s="13"/>
      <c r="S12" s="13"/>
      <c r="T12" s="13"/>
      <c r="U12" s="13"/>
    </row>
    <row r="13" spans="1:29" s="12" customFormat="1" ht="18.75" x14ac:dyDescent="0.2">
      <c r="A13" s="251" t="s">
        <v>6</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2"/>
      <c r="B14" s="262"/>
      <c r="C14" s="262"/>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252" t="str">
        <f>'1. паспорт местоположение'!A15:C15</f>
        <v>Внедрение АИИСКУЭ с установкой приборов учета на ГБПС (ПУ-258 шт.)</v>
      </c>
      <c r="B15" s="252"/>
      <c r="C15" s="252"/>
      <c r="D15" s="8"/>
      <c r="E15" s="8"/>
      <c r="F15" s="8"/>
      <c r="G15" s="8"/>
      <c r="H15" s="8"/>
      <c r="I15" s="8"/>
      <c r="J15" s="8"/>
      <c r="K15" s="8"/>
      <c r="L15" s="8"/>
      <c r="M15" s="8"/>
      <c r="N15" s="8"/>
      <c r="O15" s="8"/>
      <c r="P15" s="8"/>
      <c r="Q15" s="8"/>
      <c r="R15" s="8"/>
      <c r="S15" s="8"/>
      <c r="T15" s="8"/>
      <c r="U15" s="8"/>
    </row>
    <row r="16" spans="1:29" s="3" customFormat="1" ht="15" customHeight="1" x14ac:dyDescent="0.2">
      <c r="A16" s="251" t="s">
        <v>5</v>
      </c>
      <c r="B16" s="251"/>
      <c r="C16" s="251"/>
      <c r="D16" s="6"/>
      <c r="E16" s="6"/>
      <c r="F16" s="6"/>
      <c r="G16" s="6"/>
      <c r="H16" s="6"/>
      <c r="I16" s="6"/>
      <c r="J16" s="6"/>
      <c r="K16" s="6"/>
      <c r="L16" s="6"/>
      <c r="M16" s="6"/>
      <c r="N16" s="6"/>
      <c r="O16" s="6"/>
      <c r="P16" s="6"/>
      <c r="Q16" s="6"/>
      <c r="R16" s="6"/>
      <c r="S16" s="6"/>
      <c r="T16" s="6"/>
      <c r="U16" s="6"/>
    </row>
    <row r="17" spans="1:21" s="3" customFormat="1" ht="15" customHeight="1" x14ac:dyDescent="0.2">
      <c r="A17" s="263"/>
      <c r="B17" s="263"/>
      <c r="C17" s="263"/>
      <c r="D17" s="4"/>
      <c r="E17" s="4"/>
      <c r="F17" s="4"/>
      <c r="G17" s="4"/>
      <c r="H17" s="4"/>
      <c r="I17" s="4"/>
      <c r="J17" s="4"/>
      <c r="K17" s="4"/>
      <c r="L17" s="4"/>
      <c r="M17" s="4"/>
      <c r="N17" s="4"/>
      <c r="O17" s="4"/>
      <c r="P17" s="4"/>
      <c r="Q17" s="4"/>
      <c r="R17" s="4"/>
    </row>
    <row r="18" spans="1:21" s="3" customFormat="1" ht="27.75" customHeight="1" x14ac:dyDescent="0.2">
      <c r="A18" s="252" t="s">
        <v>449</v>
      </c>
      <c r="B18" s="252"/>
      <c r="C18" s="2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2" t="s">
        <v>65</v>
      </c>
      <c r="C20" s="41"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92.25" customHeight="1" x14ac:dyDescent="0.2">
      <c r="A22" s="28" t="s">
        <v>63</v>
      </c>
      <c r="B22" s="35" t="s">
        <v>462</v>
      </c>
      <c r="C22" s="34" t="s">
        <v>510</v>
      </c>
      <c r="D22" s="33"/>
      <c r="E22" s="33"/>
      <c r="F22" s="32"/>
      <c r="G22" s="32"/>
      <c r="H22" s="32"/>
      <c r="I22" s="32"/>
      <c r="J22" s="32"/>
      <c r="K22" s="32"/>
      <c r="L22" s="32"/>
      <c r="M22" s="32"/>
      <c r="N22" s="32"/>
      <c r="O22" s="32"/>
      <c r="P22" s="32"/>
      <c r="Q22" s="31"/>
      <c r="R22" s="31"/>
      <c r="S22" s="31"/>
      <c r="T22" s="31"/>
      <c r="U22" s="31"/>
    </row>
    <row r="23" spans="1:21" ht="84" customHeight="1" x14ac:dyDescent="0.25">
      <c r="A23" s="28" t="s">
        <v>62</v>
      </c>
      <c r="B23" s="30" t="s">
        <v>59</v>
      </c>
      <c r="C23" s="44" t="str">
        <f>'1. паспорт местоположение'!C40</f>
        <v>Показатель объема финансовых потребностей, необходимых для реализации мероприятий, направленных на развитие информационной инфраструктуры (Фит) - 8,3037 млн. руб. (с НДС)</v>
      </c>
      <c r="D23" s="27"/>
      <c r="E23" s="27"/>
      <c r="F23" s="27"/>
      <c r="G23" s="27"/>
      <c r="H23" s="27"/>
      <c r="I23" s="27"/>
      <c r="J23" s="27"/>
      <c r="K23" s="27"/>
      <c r="L23" s="27"/>
      <c r="M23" s="27"/>
      <c r="N23" s="27"/>
      <c r="O23" s="27"/>
      <c r="P23" s="27"/>
      <c r="Q23" s="27"/>
      <c r="R23" s="27"/>
      <c r="S23" s="27"/>
      <c r="T23" s="27"/>
      <c r="U23" s="27"/>
    </row>
    <row r="24" spans="1:21" ht="70.5" customHeight="1" x14ac:dyDescent="0.25">
      <c r="A24" s="28" t="s">
        <v>61</v>
      </c>
      <c r="B24" s="30" t="s">
        <v>482</v>
      </c>
      <c r="C24" s="29" t="s">
        <v>546</v>
      </c>
      <c r="D24" s="27"/>
      <c r="E24" s="27"/>
      <c r="F24" s="27"/>
      <c r="G24" s="27"/>
      <c r="H24" s="27"/>
      <c r="I24" s="27"/>
      <c r="J24" s="27"/>
      <c r="K24" s="27"/>
      <c r="L24" s="27"/>
      <c r="M24" s="27"/>
      <c r="N24" s="27"/>
      <c r="O24" s="27"/>
      <c r="P24" s="27"/>
      <c r="Q24" s="27"/>
      <c r="R24" s="27"/>
      <c r="S24" s="27"/>
      <c r="T24" s="27"/>
      <c r="U24" s="27"/>
    </row>
    <row r="25" spans="1:21" ht="63" customHeight="1" x14ac:dyDescent="0.3">
      <c r="A25" s="28" t="s">
        <v>60</v>
      </c>
      <c r="B25" s="30" t="s">
        <v>483</v>
      </c>
      <c r="C25" s="29" t="s">
        <v>549</v>
      </c>
      <c r="D25" s="27"/>
      <c r="E25" s="242">
        <f>'4. Паспорт фин осв ввод'!AC24/258</f>
        <v>3.2184900000000002E-2</v>
      </c>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4" t="s">
        <v>499</v>
      </c>
      <c r="D26" s="27"/>
      <c r="E26" s="27"/>
      <c r="F26" s="27"/>
      <c r="G26" s="27"/>
      <c r="H26" s="27"/>
      <c r="I26" s="27"/>
      <c r="J26" s="27"/>
      <c r="K26" s="27"/>
      <c r="L26" s="27"/>
      <c r="M26" s="27"/>
      <c r="N26" s="27"/>
      <c r="O26" s="27"/>
      <c r="P26" s="27"/>
      <c r="Q26" s="27"/>
      <c r="R26" s="27"/>
      <c r="S26" s="27"/>
      <c r="T26" s="27"/>
      <c r="U26" s="27"/>
    </row>
    <row r="27" spans="1:21" ht="135.75" customHeight="1" x14ac:dyDescent="0.25">
      <c r="A27" s="28" t="s">
        <v>57</v>
      </c>
      <c r="B27" s="30" t="s">
        <v>463</v>
      </c>
      <c r="C27" s="44" t="s">
        <v>512</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4">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4">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4" t="s">
        <v>500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1"/>
  <sheetViews>
    <sheetView view="pageBreakPreview" topLeftCell="A24" zoomScale="70" zoomScaleNormal="80" zoomScaleSheetLayoutView="70" workbookViewId="0">
      <selection activeCell="F24" sqref="F24"/>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3" t="s">
        <v>67</v>
      </c>
    </row>
    <row r="2" spans="1:23" ht="18.75" x14ac:dyDescent="0.3">
      <c r="U2" s="15" t="s">
        <v>9</v>
      </c>
    </row>
    <row r="3" spans="1:23" ht="18.75" x14ac:dyDescent="0.3">
      <c r="U3" s="15" t="s">
        <v>66</v>
      </c>
    </row>
    <row r="4" spans="1:23" ht="18.75" customHeight="1" x14ac:dyDescent="0.25">
      <c r="A4" s="250" t="str">
        <f>'1. паспорт местоположение'!A5:C5</f>
        <v>Год раскрытия информации: 2021 год</v>
      </c>
      <c r="B4" s="250"/>
      <c r="C4" s="250"/>
      <c r="D4" s="250"/>
      <c r="E4" s="250"/>
      <c r="F4" s="250"/>
      <c r="G4" s="250"/>
      <c r="H4" s="250"/>
      <c r="I4" s="250"/>
      <c r="J4" s="250"/>
      <c r="K4" s="250"/>
      <c r="L4" s="250"/>
      <c r="M4" s="250"/>
      <c r="N4" s="250"/>
      <c r="O4" s="250"/>
      <c r="P4" s="250"/>
      <c r="Q4" s="250"/>
      <c r="R4" s="250"/>
      <c r="S4" s="250"/>
      <c r="T4" s="250"/>
      <c r="U4" s="250"/>
    </row>
    <row r="6" spans="1:23" ht="18.75" x14ac:dyDescent="0.25">
      <c r="A6" s="254" t="s">
        <v>8</v>
      </c>
      <c r="B6" s="254"/>
      <c r="C6" s="254"/>
      <c r="D6" s="254"/>
      <c r="E6" s="254"/>
      <c r="F6" s="254"/>
      <c r="G6" s="254"/>
      <c r="H6" s="254"/>
      <c r="I6" s="254"/>
      <c r="J6" s="254"/>
      <c r="K6" s="254"/>
      <c r="L6" s="254"/>
      <c r="M6" s="254"/>
      <c r="N6" s="254"/>
      <c r="O6" s="254"/>
      <c r="P6" s="254"/>
      <c r="Q6" s="254"/>
      <c r="R6" s="254"/>
      <c r="S6" s="254"/>
      <c r="T6" s="254"/>
      <c r="U6" s="254"/>
      <c r="V6" s="197"/>
      <c r="W6" s="197"/>
    </row>
    <row r="7" spans="1:23" ht="18.75" x14ac:dyDescent="0.25">
      <c r="A7" s="254"/>
      <c r="B7" s="254"/>
      <c r="C7" s="254"/>
      <c r="D7" s="254"/>
      <c r="E7" s="254"/>
      <c r="F7" s="254"/>
      <c r="G7" s="254"/>
      <c r="H7" s="254"/>
      <c r="I7" s="254"/>
      <c r="J7" s="254"/>
      <c r="K7" s="254"/>
      <c r="L7" s="254"/>
      <c r="M7" s="254"/>
      <c r="N7" s="254"/>
      <c r="O7" s="254"/>
      <c r="P7" s="254"/>
      <c r="Q7" s="254"/>
      <c r="R7" s="254"/>
      <c r="S7" s="254"/>
      <c r="T7" s="254"/>
      <c r="U7" s="254"/>
      <c r="V7" s="197"/>
      <c r="W7" s="197"/>
    </row>
    <row r="8" spans="1:23" ht="18.75" x14ac:dyDescent="0.25">
      <c r="A8" s="253" t="str">
        <f>'1. паспорт местоположение'!A9:C9</f>
        <v xml:space="preserve">Муниципальное унитарное предприятие "Александровэлектросеть" Александровского района </v>
      </c>
      <c r="B8" s="253"/>
      <c r="C8" s="253"/>
      <c r="D8" s="253"/>
      <c r="E8" s="253"/>
      <c r="F8" s="253"/>
      <c r="G8" s="253"/>
      <c r="H8" s="253"/>
      <c r="I8" s="253"/>
      <c r="J8" s="253"/>
      <c r="K8" s="253"/>
      <c r="L8" s="253"/>
      <c r="M8" s="253"/>
      <c r="N8" s="253"/>
      <c r="O8" s="253"/>
      <c r="P8" s="253"/>
      <c r="Q8" s="253"/>
      <c r="R8" s="253"/>
      <c r="S8" s="253"/>
      <c r="T8" s="253"/>
      <c r="U8" s="253"/>
      <c r="V8" s="198"/>
      <c r="W8" s="198"/>
    </row>
    <row r="9" spans="1:23" ht="15.75" x14ac:dyDescent="0.25">
      <c r="A9" s="251" t="s">
        <v>7</v>
      </c>
      <c r="B9" s="251"/>
      <c r="C9" s="251"/>
      <c r="D9" s="251"/>
      <c r="E9" s="251"/>
      <c r="F9" s="251"/>
      <c r="G9" s="251"/>
      <c r="H9" s="251"/>
      <c r="I9" s="251"/>
      <c r="J9" s="251"/>
      <c r="K9" s="251"/>
      <c r="L9" s="251"/>
      <c r="M9" s="251"/>
      <c r="N9" s="251"/>
      <c r="O9" s="251"/>
      <c r="P9" s="251"/>
      <c r="Q9" s="251"/>
      <c r="R9" s="251"/>
      <c r="S9" s="251"/>
      <c r="T9" s="251"/>
      <c r="U9" s="251"/>
      <c r="V9" s="199"/>
      <c r="W9" s="199"/>
    </row>
    <row r="10" spans="1:23" ht="18.75" x14ac:dyDescent="0.25">
      <c r="A10" s="254"/>
      <c r="B10" s="254"/>
      <c r="C10" s="254"/>
      <c r="D10" s="254"/>
      <c r="E10" s="254"/>
      <c r="F10" s="254"/>
      <c r="G10" s="254"/>
      <c r="H10" s="254"/>
      <c r="I10" s="254"/>
      <c r="J10" s="254"/>
      <c r="K10" s="254"/>
      <c r="L10" s="254"/>
      <c r="M10" s="254"/>
      <c r="N10" s="254"/>
      <c r="O10" s="254"/>
      <c r="P10" s="254"/>
      <c r="Q10" s="254"/>
      <c r="R10" s="254"/>
      <c r="S10" s="254"/>
      <c r="T10" s="254"/>
      <c r="U10" s="254"/>
      <c r="V10" s="197"/>
      <c r="W10" s="197"/>
    </row>
    <row r="11" spans="1:23" ht="18.75" x14ac:dyDescent="0.25">
      <c r="A11" s="253" t="str">
        <f>'1. паспорт местоположение'!A12:C12</f>
        <v>J_AES-2022-07</v>
      </c>
      <c r="B11" s="253"/>
      <c r="C11" s="253"/>
      <c r="D11" s="253"/>
      <c r="E11" s="253"/>
      <c r="F11" s="253"/>
      <c r="G11" s="253"/>
      <c r="H11" s="253"/>
      <c r="I11" s="253"/>
      <c r="J11" s="253"/>
      <c r="K11" s="253"/>
      <c r="L11" s="253"/>
      <c r="M11" s="253"/>
      <c r="N11" s="253"/>
      <c r="O11" s="253"/>
      <c r="P11" s="253"/>
      <c r="Q11" s="253"/>
      <c r="R11" s="253"/>
      <c r="S11" s="253"/>
      <c r="T11" s="253"/>
      <c r="U11" s="253"/>
      <c r="V11" s="198"/>
      <c r="W11" s="198"/>
    </row>
    <row r="12" spans="1:23" ht="15.75" x14ac:dyDescent="0.25">
      <c r="A12" s="251" t="s">
        <v>6</v>
      </c>
      <c r="B12" s="251"/>
      <c r="C12" s="251"/>
      <c r="D12" s="251"/>
      <c r="E12" s="251"/>
      <c r="F12" s="251"/>
      <c r="G12" s="251"/>
      <c r="H12" s="251"/>
      <c r="I12" s="251"/>
      <c r="J12" s="251"/>
      <c r="K12" s="251"/>
      <c r="L12" s="251"/>
      <c r="M12" s="251"/>
      <c r="N12" s="251"/>
      <c r="O12" s="251"/>
      <c r="P12" s="251"/>
      <c r="Q12" s="251"/>
      <c r="R12" s="251"/>
      <c r="S12" s="251"/>
      <c r="T12" s="251"/>
      <c r="U12" s="251"/>
      <c r="V12" s="199"/>
      <c r="W12" s="199"/>
    </row>
    <row r="13" spans="1:23" ht="18.75" x14ac:dyDescent="0.25">
      <c r="A13" s="262"/>
      <c r="B13" s="262"/>
      <c r="C13" s="262"/>
      <c r="D13" s="262"/>
      <c r="E13" s="262"/>
      <c r="F13" s="262"/>
      <c r="G13" s="262"/>
      <c r="H13" s="262"/>
      <c r="I13" s="262"/>
      <c r="J13" s="262"/>
      <c r="K13" s="262"/>
      <c r="L13" s="262"/>
      <c r="M13" s="262"/>
      <c r="N13" s="262"/>
      <c r="O13" s="262"/>
      <c r="P13" s="262"/>
      <c r="Q13" s="262"/>
      <c r="R13" s="262"/>
      <c r="S13" s="262"/>
      <c r="T13" s="262"/>
      <c r="U13" s="262"/>
      <c r="V13" s="11"/>
      <c r="W13" s="11"/>
    </row>
    <row r="14" spans="1:23" ht="18.75" x14ac:dyDescent="0.25">
      <c r="A14" s="253" t="str">
        <f>'1. паспорт местоположение'!A15:C15</f>
        <v>Внедрение АИИСКУЭ с установкой приборов учета на ГБПС (ПУ-258 шт.)</v>
      </c>
      <c r="B14" s="253"/>
      <c r="C14" s="253"/>
      <c r="D14" s="253"/>
      <c r="E14" s="253"/>
      <c r="F14" s="253"/>
      <c r="G14" s="253"/>
      <c r="H14" s="253"/>
      <c r="I14" s="253"/>
      <c r="J14" s="253"/>
      <c r="K14" s="253"/>
      <c r="L14" s="253"/>
      <c r="M14" s="253"/>
      <c r="N14" s="253"/>
      <c r="O14" s="253"/>
      <c r="P14" s="253"/>
      <c r="Q14" s="253"/>
      <c r="R14" s="253"/>
      <c r="S14" s="253"/>
      <c r="T14" s="253"/>
      <c r="U14" s="253"/>
      <c r="V14" s="198"/>
      <c r="W14" s="198"/>
    </row>
    <row r="15" spans="1:23" ht="15.75" x14ac:dyDescent="0.25">
      <c r="A15" s="251" t="s">
        <v>5</v>
      </c>
      <c r="B15" s="251"/>
      <c r="C15" s="251"/>
      <c r="D15" s="251"/>
      <c r="E15" s="251"/>
      <c r="F15" s="251"/>
      <c r="G15" s="251"/>
      <c r="H15" s="251"/>
      <c r="I15" s="251"/>
      <c r="J15" s="251"/>
      <c r="K15" s="251"/>
      <c r="L15" s="251"/>
      <c r="M15" s="251"/>
      <c r="N15" s="251"/>
      <c r="O15" s="251"/>
      <c r="P15" s="251"/>
      <c r="Q15" s="251"/>
      <c r="R15" s="251"/>
      <c r="S15" s="251"/>
      <c r="T15" s="251"/>
      <c r="U15" s="251"/>
      <c r="V15" s="199"/>
      <c r="W15" s="199"/>
    </row>
    <row r="16" spans="1:23"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07"/>
      <c r="W16" s="207"/>
    </row>
    <row r="17" spans="1:23"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07"/>
      <c r="W17" s="207"/>
    </row>
    <row r="18" spans="1:23"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07"/>
      <c r="W18" s="207"/>
    </row>
    <row r="19" spans="1:23"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07"/>
      <c r="W19" s="207"/>
    </row>
    <row r="20" spans="1:23"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08"/>
      <c r="W20" s="208"/>
    </row>
    <row r="21" spans="1:23" x14ac:dyDescent="0.25">
      <c r="A21" s="287"/>
      <c r="B21" s="287"/>
      <c r="C21" s="287"/>
      <c r="D21" s="287"/>
      <c r="E21" s="287"/>
      <c r="F21" s="287"/>
      <c r="G21" s="287"/>
      <c r="H21" s="287"/>
      <c r="I21" s="287"/>
      <c r="J21" s="287"/>
      <c r="K21" s="287"/>
      <c r="L21" s="287"/>
      <c r="M21" s="287"/>
      <c r="N21" s="287"/>
      <c r="O21" s="287"/>
      <c r="P21" s="287"/>
      <c r="Q21" s="287"/>
      <c r="R21" s="287"/>
      <c r="S21" s="287"/>
      <c r="T21" s="287"/>
      <c r="U21" s="287"/>
      <c r="V21" s="208"/>
      <c r="W21" s="208"/>
    </row>
    <row r="22" spans="1:23" x14ac:dyDescent="0.25">
      <c r="A22" s="288" t="s">
        <v>481</v>
      </c>
      <c r="B22" s="288"/>
      <c r="C22" s="288"/>
      <c r="D22" s="288"/>
      <c r="E22" s="288"/>
      <c r="F22" s="288"/>
      <c r="G22" s="288"/>
      <c r="H22" s="288"/>
      <c r="I22" s="288"/>
      <c r="J22" s="288"/>
      <c r="K22" s="288"/>
      <c r="L22" s="288"/>
      <c r="M22" s="288"/>
      <c r="N22" s="288"/>
      <c r="O22" s="288"/>
      <c r="P22" s="288"/>
      <c r="Q22" s="288"/>
      <c r="R22" s="288"/>
      <c r="S22" s="288"/>
      <c r="T22" s="288"/>
      <c r="U22" s="288"/>
      <c r="V22" s="209"/>
      <c r="W22" s="209"/>
    </row>
    <row r="23" spans="1:23" ht="32.25" customHeight="1" x14ac:dyDescent="0.25">
      <c r="A23" s="290" t="s">
        <v>327</v>
      </c>
      <c r="B23" s="291"/>
      <c r="C23" s="291"/>
      <c r="D23" s="291"/>
      <c r="E23" s="291"/>
      <c r="F23" s="291"/>
      <c r="G23" s="291"/>
      <c r="H23" s="291"/>
      <c r="I23" s="291"/>
      <c r="J23" s="292"/>
      <c r="K23" s="289" t="s">
        <v>328</v>
      </c>
      <c r="L23" s="289"/>
      <c r="M23" s="289"/>
      <c r="N23" s="289"/>
      <c r="O23" s="289"/>
      <c r="P23" s="289"/>
      <c r="Q23" s="289"/>
      <c r="R23" s="289"/>
      <c r="S23" s="289"/>
      <c r="T23" s="289"/>
      <c r="U23" s="289"/>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t="s">
        <v>495</v>
      </c>
      <c r="B26" s="213"/>
      <c r="C26" s="102">
        <f>C27+C28</f>
        <v>0</v>
      </c>
      <c r="D26" s="102">
        <f>D27+D28</f>
        <v>0</v>
      </c>
      <c r="E26" s="102">
        <f>E27+E28</f>
        <v>0</v>
      </c>
      <c r="F26" s="102"/>
      <c r="G26" s="102">
        <f>G27+G28</f>
        <v>0</v>
      </c>
      <c r="H26" s="102">
        <f>H27+H28</f>
        <v>0</v>
      </c>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235"/>
      <c r="N27" s="102"/>
      <c r="O27" s="102"/>
      <c r="P27" s="102"/>
      <c r="Q27" s="102"/>
      <c r="R27" s="102"/>
      <c r="S27" s="103"/>
      <c r="T27" s="103"/>
      <c r="U27" s="218"/>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ht="30" x14ac:dyDescent="0.25">
      <c r="A29" s="105" t="s">
        <v>496</v>
      </c>
      <c r="B29" s="213"/>
      <c r="C29" s="102">
        <f>C30+C31</f>
        <v>0</v>
      </c>
      <c r="D29" s="102">
        <f t="shared" ref="D29:E29" si="0">D30+D31</f>
        <v>0</v>
      </c>
      <c r="E29" s="102">
        <f t="shared" si="0"/>
        <v>0</v>
      </c>
      <c r="F29" s="102"/>
      <c r="G29" s="102">
        <f>G30+G31</f>
        <v>0</v>
      </c>
      <c r="H29" s="102">
        <f>H30+H31</f>
        <v>0</v>
      </c>
      <c r="I29" s="100"/>
      <c r="J29" s="100"/>
      <c r="K29" s="100"/>
      <c r="L29" s="100"/>
      <c r="M29" s="100"/>
      <c r="N29" s="100"/>
      <c r="O29" s="100"/>
      <c r="P29" s="100"/>
      <c r="Q29" s="100"/>
      <c r="R29" s="100"/>
      <c r="S29" s="100"/>
      <c r="T29" s="100"/>
      <c r="U29" s="100"/>
    </row>
    <row r="30" spans="1:23" x14ac:dyDescent="0.25">
      <c r="A30" s="214"/>
      <c r="B30" s="215"/>
      <c r="C30" s="102"/>
      <c r="D30" s="102"/>
      <c r="E30" s="102"/>
      <c r="F30" s="102"/>
      <c r="G30" s="102"/>
      <c r="H30" s="102"/>
      <c r="I30" s="212"/>
      <c r="J30" s="213"/>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0" t="str">
        <f>'1. паспорт местоположение'!A5:C5</f>
        <v>Год раскрытия информации: 2021 год</v>
      </c>
      <c r="B5" s="250"/>
      <c r="C5" s="250"/>
      <c r="D5" s="250"/>
      <c r="E5" s="250"/>
      <c r="F5" s="250"/>
      <c r="G5" s="250"/>
      <c r="H5" s="250"/>
      <c r="I5" s="250"/>
      <c r="J5" s="250"/>
      <c r="K5" s="250"/>
      <c r="L5" s="250"/>
      <c r="M5" s="250"/>
      <c r="N5" s="250"/>
      <c r="O5" s="250"/>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54" t="s">
        <v>8</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8.75" x14ac:dyDescent="0.2">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8.75" x14ac:dyDescent="0.2">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x14ac:dyDescent="0.2">
      <c r="A10" s="251" t="s">
        <v>7</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8.75" x14ac:dyDescent="0.2">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8.75" x14ac:dyDescent="0.2">
      <c r="A12" s="253" t="str">
        <f>'1. паспорт местоположение'!A12:C12</f>
        <v>J_AES-2022-07</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x14ac:dyDescent="0.2">
      <c r="A13" s="251" t="s">
        <v>6</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x14ac:dyDescent="0.2">
      <c r="A14" s="262"/>
      <c r="B14" s="262"/>
      <c r="C14" s="262"/>
      <c r="D14" s="262"/>
      <c r="E14" s="262"/>
      <c r="F14" s="262"/>
      <c r="G14" s="262"/>
      <c r="H14" s="262"/>
      <c r="I14" s="262"/>
      <c r="J14" s="262"/>
      <c r="K14" s="262"/>
      <c r="L14" s="262"/>
      <c r="M14" s="262"/>
      <c r="N14" s="262"/>
      <c r="O14" s="262"/>
      <c r="P14" s="10"/>
      <c r="Q14" s="10"/>
      <c r="R14" s="10"/>
      <c r="S14" s="10"/>
      <c r="T14" s="10"/>
      <c r="U14" s="10"/>
      <c r="V14" s="10"/>
      <c r="W14" s="10"/>
      <c r="X14" s="10"/>
      <c r="Y14" s="10"/>
      <c r="Z14" s="10"/>
    </row>
    <row r="15" spans="1:28" s="3" customFormat="1" ht="18.75" x14ac:dyDescent="0.2">
      <c r="A15" s="253" t="str">
        <f>'1. паспорт местоположение'!A15:C15</f>
        <v>Внедрение АИИСКУЭ с установкой приборов учета на ГБПС (ПУ-258 шт.)</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x14ac:dyDescent="0.2">
      <c r="A16" s="251" t="s">
        <v>5</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x14ac:dyDescent="0.2">
      <c r="A17" s="263"/>
      <c r="B17" s="263"/>
      <c r="C17" s="263"/>
      <c r="D17" s="263"/>
      <c r="E17" s="263"/>
      <c r="F17" s="263"/>
      <c r="G17" s="263"/>
      <c r="H17" s="263"/>
      <c r="I17" s="263"/>
      <c r="J17" s="263"/>
      <c r="K17" s="263"/>
      <c r="L17" s="263"/>
      <c r="M17" s="263"/>
      <c r="N17" s="263"/>
      <c r="O17" s="263"/>
      <c r="P17" s="4"/>
      <c r="Q17" s="4"/>
      <c r="R17" s="4"/>
      <c r="S17" s="4"/>
      <c r="T17" s="4"/>
      <c r="U17" s="4"/>
      <c r="V17" s="4"/>
      <c r="W17" s="4"/>
    </row>
    <row r="18" spans="1:26" s="3" customFormat="1" ht="91.5" customHeight="1" x14ac:dyDescent="0.2">
      <c r="A18" s="294" t="s">
        <v>458</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58" t="s">
        <v>4</v>
      </c>
      <c r="B19" s="258" t="s">
        <v>83</v>
      </c>
      <c r="C19" s="258" t="s">
        <v>82</v>
      </c>
      <c r="D19" s="258" t="s">
        <v>74</v>
      </c>
      <c r="E19" s="295" t="s">
        <v>81</v>
      </c>
      <c r="F19" s="296"/>
      <c r="G19" s="296"/>
      <c r="H19" s="296"/>
      <c r="I19" s="297"/>
      <c r="J19" s="258" t="s">
        <v>80</v>
      </c>
      <c r="K19" s="258"/>
      <c r="L19" s="258"/>
      <c r="M19" s="258"/>
      <c r="N19" s="258"/>
      <c r="O19" s="258"/>
      <c r="P19" s="4"/>
      <c r="Q19" s="4"/>
      <c r="R19" s="4"/>
      <c r="S19" s="4"/>
      <c r="T19" s="4"/>
      <c r="U19" s="4"/>
      <c r="V19" s="4"/>
      <c r="W19" s="4"/>
    </row>
    <row r="20" spans="1:26" s="3" customFormat="1" ht="51" customHeight="1" x14ac:dyDescent="0.2">
      <c r="A20" s="258"/>
      <c r="B20" s="258"/>
      <c r="C20" s="258"/>
      <c r="D20" s="258"/>
      <c r="E20" s="46" t="s">
        <v>79</v>
      </c>
      <c r="F20" s="46" t="s">
        <v>78</v>
      </c>
      <c r="G20" s="46" t="s">
        <v>77</v>
      </c>
      <c r="H20" s="46" t="s">
        <v>76</v>
      </c>
      <c r="I20" s="46" t="s">
        <v>75</v>
      </c>
      <c r="J20" s="46">
        <v>2019</v>
      </c>
      <c r="K20" s="46">
        <v>2020</v>
      </c>
      <c r="L20" s="52">
        <v>2021</v>
      </c>
      <c r="M20" s="51">
        <v>2022</v>
      </c>
      <c r="N20" s="51">
        <v>2023</v>
      </c>
      <c r="O20" s="51">
        <v>2024</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3" t="s">
        <v>67</v>
      </c>
      <c r="AR1" s="43"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50" t="str">
        <f>'1. паспорт местоположение'!A5:C5</f>
        <v>Год раскрытия информации: 2021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2" customFormat="1" ht="18.75" x14ac:dyDescent="0.3">
      <c r="A6" s="17"/>
      <c r="I6" s="16"/>
      <c r="J6" s="16"/>
      <c r="K6" s="15"/>
    </row>
    <row r="7" spans="1:44" s="12" customFormat="1" ht="18.75" x14ac:dyDescent="0.2">
      <c r="A7" s="254" t="s">
        <v>8</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2" customFormat="1" ht="18.75" customHeight="1" x14ac:dyDescent="0.2">
      <c r="A10" s="251" t="s">
        <v>7</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3" t="str">
        <f>'1. паспорт местоположение'!A12:C12</f>
        <v>J_AES-2022-07</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x14ac:dyDescent="0.2">
      <c r="A13" s="251" t="s">
        <v>6</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3" t="str">
        <f>'1. паспорт местоположение'!A15:C15</f>
        <v>Внедрение АИИСКУЭ с установкой приборов учета на ГБПС (ПУ-258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x14ac:dyDescent="0.2">
      <c r="A16" s="251" t="s">
        <v>5</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3" t="s">
        <v>459</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x14ac:dyDescent="0.25">
      <c r="AO19" s="154"/>
      <c r="AP19" s="154"/>
      <c r="AQ19" s="154"/>
      <c r="AR19" s="43"/>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63" t="s">
        <v>319</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1</v>
      </c>
      <c r="AL24" s="363"/>
      <c r="AM24" s="124"/>
      <c r="AN24" s="124"/>
      <c r="AO24" s="152"/>
      <c r="AP24" s="152"/>
      <c r="AQ24" s="152"/>
      <c r="AR24" s="152"/>
      <c r="AS24" s="130"/>
    </row>
    <row r="25" spans="1:45" ht="12.75" customHeight="1" x14ac:dyDescent="0.25">
      <c r="A25" s="343" t="s">
        <v>318</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c r="AL25" s="342"/>
      <c r="AM25" s="125"/>
      <c r="AN25" s="364" t="s">
        <v>317</v>
      </c>
      <c r="AO25" s="364"/>
      <c r="AP25" s="364"/>
      <c r="AQ25" s="362"/>
      <c r="AR25" s="362"/>
      <c r="AS25" s="130"/>
    </row>
    <row r="26" spans="1:45" ht="17.25" customHeight="1" x14ac:dyDescent="0.25">
      <c r="A26" s="309" t="s">
        <v>316</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25"/>
      <c r="AN26" s="353" t="s">
        <v>315</v>
      </c>
      <c r="AO26" s="354"/>
      <c r="AP26" s="355"/>
      <c r="AQ26" s="345"/>
      <c r="AR26" s="346"/>
      <c r="AS26" s="130"/>
    </row>
    <row r="27" spans="1:45" ht="17.25" customHeight="1" x14ac:dyDescent="0.25">
      <c r="A27" s="309" t="s">
        <v>314</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25"/>
      <c r="AN27" s="353" t="s">
        <v>313</v>
      </c>
      <c r="AO27" s="354"/>
      <c r="AP27" s="355"/>
      <c r="AQ27" s="345"/>
      <c r="AR27" s="346"/>
      <c r="AS27" s="130"/>
    </row>
    <row r="28" spans="1:45" ht="27.75" customHeight="1" thickBot="1" x14ac:dyDescent="0.3">
      <c r="A28" s="356" t="s">
        <v>312</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29"/>
      <c r="AL28" s="329"/>
      <c r="AM28" s="125"/>
      <c r="AN28" s="359" t="s">
        <v>311</v>
      </c>
      <c r="AO28" s="360"/>
      <c r="AP28" s="361"/>
      <c r="AQ28" s="345"/>
      <c r="AR28" s="346"/>
      <c r="AS28" s="130"/>
    </row>
    <row r="29" spans="1:45" ht="17.25" customHeight="1" x14ac:dyDescent="0.25">
      <c r="A29" s="347" t="s">
        <v>310</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c r="AL29" s="342"/>
      <c r="AM29" s="125"/>
      <c r="AN29" s="350"/>
      <c r="AO29" s="351"/>
      <c r="AP29" s="351"/>
      <c r="AQ29" s="345"/>
      <c r="AR29" s="352"/>
      <c r="AS29" s="130"/>
    </row>
    <row r="30" spans="1:45" ht="17.25" customHeight="1" x14ac:dyDescent="0.25">
      <c r="A30" s="309" t="s">
        <v>309</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25"/>
      <c r="AS30" s="130"/>
    </row>
    <row r="31" spans="1:45" ht="17.25" customHeight="1" x14ac:dyDescent="0.25">
      <c r="A31" s="309" t="s">
        <v>308</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25"/>
      <c r="AN31" s="125"/>
      <c r="AO31" s="151"/>
      <c r="AP31" s="151"/>
      <c r="AQ31" s="151"/>
      <c r="AR31" s="151"/>
      <c r="AS31" s="130"/>
    </row>
    <row r="32" spans="1:45" ht="17.25" customHeight="1" x14ac:dyDescent="0.25">
      <c r="A32" s="309" t="s">
        <v>283</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25"/>
      <c r="AN32" s="125"/>
      <c r="AO32" s="125"/>
      <c r="AP32" s="125"/>
      <c r="AQ32" s="125"/>
      <c r="AR32" s="125"/>
      <c r="AS32" s="130"/>
    </row>
    <row r="33" spans="1:45" ht="17.25" customHeight="1" x14ac:dyDescent="0.25">
      <c r="A33" s="309" t="s">
        <v>307</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35"/>
      <c r="AL33" s="335"/>
      <c r="AM33" s="125"/>
      <c r="AN33" s="125"/>
      <c r="AO33" s="125"/>
      <c r="AP33" s="125"/>
      <c r="AQ33" s="125"/>
      <c r="AR33" s="125"/>
      <c r="AS33" s="130"/>
    </row>
    <row r="34" spans="1:45" ht="17.25" customHeight="1" x14ac:dyDescent="0.25">
      <c r="A34" s="309" t="s">
        <v>306</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25"/>
      <c r="AN34" s="125"/>
      <c r="AO34" s="125"/>
      <c r="AP34" s="125"/>
      <c r="AQ34" s="125"/>
      <c r="AR34" s="125"/>
      <c r="AS34" s="130"/>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25"/>
      <c r="AN35" s="125"/>
      <c r="AO35" s="125"/>
      <c r="AP35" s="125"/>
      <c r="AQ35" s="125"/>
      <c r="AR35" s="125"/>
      <c r="AS35" s="130"/>
    </row>
    <row r="36" spans="1:45" ht="17.25" customHeight="1" thickBot="1" x14ac:dyDescent="0.3">
      <c r="A36" s="327" t="s">
        <v>271</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9"/>
      <c r="AL36" s="329"/>
      <c r="AM36" s="125"/>
      <c r="AN36" s="125"/>
      <c r="AO36" s="125"/>
      <c r="AP36" s="125"/>
      <c r="AQ36" s="125"/>
      <c r="AR36" s="125"/>
      <c r="AS36" s="130"/>
    </row>
    <row r="37" spans="1:45" ht="17.25" customHeight="1" x14ac:dyDescent="0.2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c r="AL37" s="342"/>
      <c r="AM37" s="125"/>
      <c r="AN37" s="125"/>
      <c r="AO37" s="125"/>
      <c r="AP37" s="125"/>
      <c r="AQ37" s="125"/>
      <c r="AR37" s="125"/>
      <c r="AS37" s="130"/>
    </row>
    <row r="38" spans="1:45" ht="17.25" customHeight="1" x14ac:dyDescent="0.25">
      <c r="A38" s="309" t="s">
        <v>305</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25"/>
      <c r="AN38" s="125"/>
      <c r="AO38" s="125"/>
      <c r="AP38" s="125"/>
      <c r="AQ38" s="125"/>
      <c r="AR38" s="125"/>
      <c r="AS38" s="130"/>
    </row>
    <row r="39" spans="1:45" ht="17.25" customHeight="1" thickBot="1" x14ac:dyDescent="0.3">
      <c r="A39" s="327" t="s">
        <v>304</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9"/>
      <c r="AL39" s="329"/>
      <c r="AM39" s="125"/>
      <c r="AN39" s="125"/>
      <c r="AO39" s="125"/>
      <c r="AP39" s="125"/>
      <c r="AQ39" s="125"/>
      <c r="AR39" s="125"/>
      <c r="AS39" s="130"/>
    </row>
    <row r="40" spans="1:45" ht="17.25" customHeight="1" x14ac:dyDescent="0.25">
      <c r="A40" s="343" t="s">
        <v>303</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c r="AL40" s="342"/>
      <c r="AM40" s="125"/>
      <c r="AN40" s="125"/>
      <c r="AO40" s="125"/>
      <c r="AP40" s="125"/>
      <c r="AQ40" s="125"/>
      <c r="AR40" s="125"/>
      <c r="AS40" s="130"/>
    </row>
    <row r="41" spans="1:45" ht="17.25" customHeight="1" x14ac:dyDescent="0.25">
      <c r="A41" s="309" t="s">
        <v>302</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25"/>
      <c r="AN41" s="125"/>
      <c r="AO41" s="125"/>
      <c r="AP41" s="125"/>
      <c r="AQ41" s="125"/>
      <c r="AR41" s="125"/>
      <c r="AS41" s="130"/>
    </row>
    <row r="42" spans="1:45" ht="17.25" customHeight="1" x14ac:dyDescent="0.25">
      <c r="A42" s="309" t="s">
        <v>301</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25"/>
      <c r="AN42" s="125"/>
      <c r="AO42" s="125"/>
      <c r="AP42" s="125"/>
      <c r="AQ42" s="125"/>
      <c r="AR42" s="125"/>
      <c r="AS42" s="130"/>
    </row>
    <row r="43" spans="1:45" ht="17.25" customHeight="1" x14ac:dyDescent="0.25">
      <c r="A43" s="309" t="s">
        <v>300</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25"/>
      <c r="AN43" s="125"/>
      <c r="AO43" s="125"/>
      <c r="AP43" s="125"/>
      <c r="AQ43" s="125"/>
      <c r="AR43" s="125"/>
      <c r="AS43" s="130"/>
    </row>
    <row r="44" spans="1:45" ht="17.25" customHeight="1" x14ac:dyDescent="0.25">
      <c r="A44" s="309" t="s">
        <v>299</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25"/>
      <c r="AN44" s="125"/>
      <c r="AO44" s="125"/>
      <c r="AP44" s="125"/>
      <c r="AQ44" s="125"/>
      <c r="AR44" s="125"/>
      <c r="AS44" s="130"/>
    </row>
    <row r="45" spans="1:45" ht="17.25" customHeight="1" x14ac:dyDescent="0.25">
      <c r="A45" s="309" t="s">
        <v>298</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25"/>
      <c r="AN45" s="125"/>
      <c r="AO45" s="125"/>
      <c r="AP45" s="125"/>
      <c r="AQ45" s="125"/>
      <c r="AR45" s="125"/>
      <c r="AS45" s="130"/>
    </row>
    <row r="46" spans="1:45" ht="17.25" customHeight="1" thickBot="1" x14ac:dyDescent="0.3">
      <c r="A46" s="336" t="s">
        <v>297</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125"/>
      <c r="AN46" s="125"/>
      <c r="AO46" s="125"/>
      <c r="AP46" s="125"/>
      <c r="AQ46" s="125"/>
      <c r="AR46" s="125"/>
      <c r="AS46" s="130"/>
    </row>
    <row r="47" spans="1:45" ht="24" customHeight="1" x14ac:dyDescent="0.25">
      <c r="A47" s="339" t="s">
        <v>296</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3</v>
      </c>
      <c r="AL47" s="342"/>
      <c r="AM47" s="326" t="s">
        <v>277</v>
      </c>
      <c r="AN47" s="326"/>
      <c r="AO47" s="138" t="s">
        <v>276</v>
      </c>
      <c r="AP47" s="138" t="s">
        <v>275</v>
      </c>
      <c r="AQ47" s="130"/>
    </row>
    <row r="48" spans="1:45" ht="12" customHeight="1" x14ac:dyDescent="0.25">
      <c r="A48" s="309" t="s">
        <v>295</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42"/>
      <c r="AP48" s="142"/>
      <c r="AQ48" s="130"/>
    </row>
    <row r="49" spans="1:43" ht="12" customHeight="1" x14ac:dyDescent="0.25">
      <c r="A49" s="309" t="s">
        <v>294</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42"/>
      <c r="AP49" s="142"/>
      <c r="AQ49" s="130"/>
    </row>
    <row r="50" spans="1:43" ht="12" customHeight="1" thickBot="1" x14ac:dyDescent="0.3">
      <c r="A50" s="327" t="s">
        <v>293</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9"/>
      <c r="AL50" s="329"/>
      <c r="AM50" s="329"/>
      <c r="AN50" s="329"/>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24" t="s">
        <v>292</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3</v>
      </c>
      <c r="AL52" s="326"/>
      <c r="AM52" s="326" t="s">
        <v>277</v>
      </c>
      <c r="AN52" s="326"/>
      <c r="AO52" s="138" t="s">
        <v>276</v>
      </c>
      <c r="AP52" s="138" t="s">
        <v>275</v>
      </c>
      <c r="AQ52" s="130"/>
    </row>
    <row r="53" spans="1:43" ht="11.25" customHeight="1" x14ac:dyDescent="0.25">
      <c r="A53" s="333" t="s">
        <v>291</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46"/>
      <c r="AP53" s="146"/>
      <c r="AQ53" s="130"/>
    </row>
    <row r="54" spans="1:43" ht="12" customHeight="1" x14ac:dyDescent="0.25">
      <c r="A54" s="309" t="s">
        <v>290</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42"/>
      <c r="AP54" s="142"/>
      <c r="AQ54" s="130"/>
    </row>
    <row r="55" spans="1:43" ht="12" customHeight="1" x14ac:dyDescent="0.25">
      <c r="A55" s="309" t="s">
        <v>289</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42"/>
      <c r="AP55" s="142"/>
      <c r="AQ55" s="130"/>
    </row>
    <row r="56" spans="1:43" ht="12" customHeight="1" thickBot="1" x14ac:dyDescent="0.3">
      <c r="A56" s="327" t="s">
        <v>288</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9"/>
      <c r="AL56" s="329"/>
      <c r="AM56" s="329"/>
      <c r="AN56" s="329"/>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24" t="s">
        <v>287</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6" t="s">
        <v>3</v>
      </c>
      <c r="AL58" s="326"/>
      <c r="AM58" s="326" t="s">
        <v>277</v>
      </c>
      <c r="AN58" s="326"/>
      <c r="AO58" s="138" t="s">
        <v>276</v>
      </c>
      <c r="AP58" s="138" t="s">
        <v>275</v>
      </c>
      <c r="AQ58" s="130"/>
    </row>
    <row r="59" spans="1:43" ht="12.75" customHeight="1" x14ac:dyDescent="0.25">
      <c r="A59" s="330" t="s">
        <v>286</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44"/>
      <c r="AP59" s="144"/>
      <c r="AQ59" s="136"/>
    </row>
    <row r="60" spans="1:43" ht="12" customHeight="1" x14ac:dyDescent="0.25">
      <c r="A60" s="309" t="s">
        <v>285</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42"/>
      <c r="AP60" s="142"/>
      <c r="AQ60" s="130"/>
    </row>
    <row r="61" spans="1:43" ht="12" customHeight="1" x14ac:dyDescent="0.25">
      <c r="A61" s="309" t="s">
        <v>284</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42"/>
      <c r="AP61" s="142"/>
      <c r="AQ61" s="130"/>
    </row>
    <row r="62" spans="1:43" ht="12" customHeight="1" x14ac:dyDescent="0.25">
      <c r="A62" s="309" t="s">
        <v>283</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42"/>
      <c r="AP62" s="142"/>
      <c r="AQ62" s="130"/>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42"/>
      <c r="AP63" s="142"/>
      <c r="AQ63" s="130"/>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42"/>
      <c r="AP64" s="142"/>
      <c r="AQ64" s="130"/>
    </row>
    <row r="65" spans="1:43" ht="12" customHeight="1" x14ac:dyDescent="0.25">
      <c r="A65" s="309" t="s">
        <v>282</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42"/>
      <c r="AP65" s="142"/>
      <c r="AQ65" s="130"/>
    </row>
    <row r="66" spans="1:43" ht="27.75" customHeight="1" x14ac:dyDescent="0.25">
      <c r="A66" s="313" t="s">
        <v>281</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6"/>
      <c r="AL66" s="316"/>
      <c r="AM66" s="316"/>
      <c r="AN66" s="316"/>
      <c r="AO66" s="143"/>
      <c r="AP66" s="143"/>
      <c r="AQ66" s="136"/>
    </row>
    <row r="67" spans="1:43" ht="11.25" customHeight="1" x14ac:dyDescent="0.25">
      <c r="A67" s="309" t="s">
        <v>273</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42"/>
      <c r="AP67" s="142"/>
      <c r="AQ67" s="130"/>
    </row>
    <row r="68" spans="1:43" ht="25.5" customHeight="1" x14ac:dyDescent="0.25">
      <c r="A68" s="313" t="s">
        <v>274</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6"/>
      <c r="AL68" s="316"/>
      <c r="AM68" s="316"/>
      <c r="AN68" s="316"/>
      <c r="AO68" s="143"/>
      <c r="AP68" s="143"/>
      <c r="AQ68" s="136"/>
    </row>
    <row r="69" spans="1:43" ht="12" customHeight="1" x14ac:dyDescent="0.25">
      <c r="A69" s="309" t="s">
        <v>272</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42"/>
      <c r="AP69" s="142"/>
      <c r="AQ69" s="130"/>
    </row>
    <row r="70" spans="1:43" ht="12.75" customHeight="1" x14ac:dyDescent="0.25">
      <c r="A70" s="318" t="s">
        <v>280</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6"/>
      <c r="AL70" s="316"/>
      <c r="AM70" s="316"/>
      <c r="AN70" s="316"/>
      <c r="AO70" s="143"/>
      <c r="AP70" s="143"/>
      <c r="AQ70" s="136"/>
    </row>
    <row r="71" spans="1:43" ht="12" customHeight="1" x14ac:dyDescent="0.25">
      <c r="A71" s="309" t="s">
        <v>271</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42"/>
      <c r="AP71" s="142"/>
      <c r="AQ71" s="130"/>
    </row>
    <row r="72" spans="1:43" ht="12.75" customHeight="1" thickBot="1" x14ac:dyDescent="0.3">
      <c r="A72" s="320" t="s">
        <v>279</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c r="AL72" s="323"/>
      <c r="AM72" s="323"/>
      <c r="AN72" s="323"/>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24" t="s">
        <v>278</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3</v>
      </c>
      <c r="AL74" s="326"/>
      <c r="AM74" s="326" t="s">
        <v>277</v>
      </c>
      <c r="AN74" s="326"/>
      <c r="AO74" s="138" t="s">
        <v>276</v>
      </c>
      <c r="AP74" s="138" t="s">
        <v>275</v>
      </c>
      <c r="AQ74" s="130"/>
    </row>
    <row r="75" spans="1:43" ht="25.5" customHeight="1" x14ac:dyDescent="0.25">
      <c r="A75" s="313" t="s">
        <v>274</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6"/>
      <c r="AL75" s="316"/>
      <c r="AM75" s="317"/>
      <c r="AN75" s="317"/>
      <c r="AO75" s="134"/>
      <c r="AP75" s="134"/>
      <c r="AQ75" s="136"/>
    </row>
    <row r="76" spans="1:43" ht="12" customHeight="1" x14ac:dyDescent="0.25">
      <c r="A76" s="309" t="s">
        <v>273</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137"/>
      <c r="AP76" s="137"/>
      <c r="AQ76" s="130"/>
    </row>
    <row r="77" spans="1:43" ht="12" customHeight="1" x14ac:dyDescent="0.25">
      <c r="A77" s="309" t="s">
        <v>272</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137"/>
      <c r="AP77" s="137"/>
      <c r="AQ77" s="130"/>
    </row>
    <row r="78" spans="1:43" ht="12" customHeight="1" x14ac:dyDescent="0.25">
      <c r="A78" s="309" t="s">
        <v>271</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137"/>
      <c r="AP78" s="137"/>
      <c r="AQ78" s="130"/>
    </row>
    <row r="79" spans="1:43" ht="12" customHeight="1" x14ac:dyDescent="0.25">
      <c r="A79" s="309" t="s">
        <v>270</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137"/>
      <c r="AP79" s="137"/>
      <c r="AQ79" s="130"/>
    </row>
    <row r="80" spans="1:43" ht="12" customHeight="1" x14ac:dyDescent="0.25">
      <c r="A80" s="309" t="s">
        <v>269</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137"/>
      <c r="AP80" s="137"/>
      <c r="AQ80" s="130"/>
    </row>
    <row r="81" spans="1:45" ht="12.75" customHeight="1" x14ac:dyDescent="0.25">
      <c r="A81" s="309" t="s">
        <v>268</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137"/>
      <c r="AP81" s="137"/>
      <c r="AQ81" s="130"/>
    </row>
    <row r="82" spans="1:45" ht="12.75" customHeight="1" x14ac:dyDescent="0.25">
      <c r="A82" s="309" t="s">
        <v>267</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137"/>
      <c r="AP82" s="137"/>
      <c r="AQ82" s="130"/>
    </row>
    <row r="83" spans="1:45" ht="12" customHeight="1" x14ac:dyDescent="0.25">
      <c r="A83" s="318" t="s">
        <v>266</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6"/>
      <c r="AL83" s="316"/>
      <c r="AM83" s="317"/>
      <c r="AN83" s="317"/>
      <c r="AO83" s="134"/>
      <c r="AP83" s="134"/>
      <c r="AQ83" s="136"/>
    </row>
    <row r="84" spans="1:45" ht="12" customHeight="1" x14ac:dyDescent="0.25">
      <c r="A84" s="318" t="s">
        <v>265</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6"/>
      <c r="AL84" s="316"/>
      <c r="AM84" s="317"/>
      <c r="AN84" s="317"/>
      <c r="AO84" s="134"/>
      <c r="AP84" s="134"/>
      <c r="AQ84" s="136"/>
    </row>
    <row r="85" spans="1:45" ht="12" customHeight="1" x14ac:dyDescent="0.25">
      <c r="A85" s="309" t="s">
        <v>264</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137"/>
      <c r="AP85" s="137"/>
      <c r="AQ85" s="124"/>
    </row>
    <row r="86" spans="1:45" ht="27.75" customHeight="1" x14ac:dyDescent="0.25">
      <c r="A86" s="313" t="s">
        <v>263</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16"/>
      <c r="AL86" s="316"/>
      <c r="AM86" s="317"/>
      <c r="AN86" s="317"/>
      <c r="AO86" s="134"/>
      <c r="AP86" s="134"/>
      <c r="AQ86" s="136"/>
    </row>
    <row r="87" spans="1:45" x14ac:dyDescent="0.25">
      <c r="A87" s="313" t="s">
        <v>262</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c r="AL87" s="316"/>
      <c r="AM87" s="317"/>
      <c r="AN87" s="317"/>
      <c r="AO87" s="134"/>
      <c r="AP87" s="134"/>
      <c r="AQ87" s="136"/>
    </row>
    <row r="88" spans="1:45" ht="14.25" customHeight="1" x14ac:dyDescent="0.25">
      <c r="A88" s="302" t="s">
        <v>261</v>
      </c>
      <c r="B88" s="303"/>
      <c r="C88" s="303"/>
      <c r="D88" s="304"/>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05"/>
      <c r="AL88" s="306"/>
      <c r="AM88" s="307"/>
      <c r="AN88" s="308"/>
      <c r="AO88" s="134"/>
      <c r="AP88" s="134"/>
      <c r="AQ88" s="136"/>
    </row>
    <row r="89" spans="1:45" x14ac:dyDescent="0.25">
      <c r="A89" s="302" t="s">
        <v>260</v>
      </c>
      <c r="B89" s="303"/>
      <c r="C89" s="303"/>
      <c r="D89" s="304"/>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05"/>
      <c r="AL89" s="306"/>
      <c r="AM89" s="307"/>
      <c r="AN89" s="308"/>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298"/>
      <c r="AL90" s="299"/>
      <c r="AM90" s="300"/>
      <c r="AN90" s="301"/>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O54"/>
  <sheetViews>
    <sheetView view="pageBreakPreview" topLeftCell="A22" zoomScale="60" workbookViewId="0">
      <selection activeCell="E37" sqref="E37"/>
    </sheetView>
  </sheetViews>
  <sheetFormatPr defaultRowHeight="15.75" x14ac:dyDescent="0.25"/>
  <cols>
    <col min="1" max="1" width="9.140625" style="65"/>
    <col min="2" max="2" width="37.7109375" style="65" customWidth="1"/>
    <col min="3" max="3" width="12.5703125" style="65" bestFit="1" customWidth="1"/>
    <col min="4" max="4" width="12.85546875" style="65" customWidth="1"/>
    <col min="5" max="6" width="14.5703125" style="65" customWidth="1"/>
    <col min="7" max="8" width="18.28515625" style="65" customWidth="1"/>
    <col min="9" max="9" width="64.85546875" style="65" customWidth="1"/>
    <col min="10" max="249" width="9.140625" style="65"/>
    <col min="250" max="250" width="37.7109375" style="65" customWidth="1"/>
    <col min="251" max="251" width="9.140625" style="65"/>
    <col min="252" max="252" width="12.85546875" style="65" customWidth="1"/>
    <col min="253" max="254" width="0" style="65" hidden="1" customWidth="1"/>
    <col min="255" max="255" width="18.28515625" style="65" customWidth="1"/>
    <col min="256" max="256" width="64.85546875" style="65" customWidth="1"/>
    <col min="257" max="260" width="9.140625" style="65"/>
    <col min="261" max="261" width="14.85546875" style="65" customWidth="1"/>
    <col min="262" max="505" width="9.140625" style="65"/>
    <col min="506" max="506" width="37.7109375" style="65" customWidth="1"/>
    <col min="507" max="507" width="9.140625" style="65"/>
    <col min="508" max="508" width="12.85546875" style="65" customWidth="1"/>
    <col min="509" max="510" width="0" style="65" hidden="1" customWidth="1"/>
    <col min="511" max="511" width="18.28515625" style="65" customWidth="1"/>
    <col min="512" max="512" width="64.85546875" style="65" customWidth="1"/>
    <col min="513" max="516" width="9.140625" style="65"/>
    <col min="517" max="517" width="14.85546875" style="65" customWidth="1"/>
    <col min="518" max="761" width="9.140625" style="65"/>
    <col min="762" max="762" width="37.7109375" style="65" customWidth="1"/>
    <col min="763" max="763" width="9.140625" style="65"/>
    <col min="764" max="764" width="12.85546875" style="65" customWidth="1"/>
    <col min="765" max="766" width="0" style="65" hidden="1" customWidth="1"/>
    <col min="767" max="767" width="18.28515625" style="65" customWidth="1"/>
    <col min="768" max="768" width="64.85546875" style="65" customWidth="1"/>
    <col min="769" max="772" width="9.140625" style="65"/>
    <col min="773" max="773" width="14.85546875" style="65" customWidth="1"/>
    <col min="774" max="1017" width="9.140625" style="65"/>
    <col min="1018" max="1018" width="37.7109375" style="65" customWidth="1"/>
    <col min="1019" max="1019" width="9.140625" style="65"/>
    <col min="1020" max="1020" width="12.85546875" style="65" customWidth="1"/>
    <col min="1021" max="1022" width="0" style="65" hidden="1" customWidth="1"/>
    <col min="1023" max="1023" width="18.28515625" style="65" customWidth="1"/>
    <col min="1024" max="1024" width="64.85546875" style="65" customWidth="1"/>
    <col min="1025" max="1028" width="9.140625" style="65"/>
    <col min="1029" max="1029" width="14.85546875" style="65" customWidth="1"/>
    <col min="1030" max="1273" width="9.140625" style="65"/>
    <col min="1274" max="1274" width="37.7109375" style="65" customWidth="1"/>
    <col min="1275" max="1275" width="9.140625" style="65"/>
    <col min="1276" max="1276" width="12.85546875" style="65" customWidth="1"/>
    <col min="1277" max="1278" width="0" style="65" hidden="1" customWidth="1"/>
    <col min="1279" max="1279" width="18.28515625" style="65" customWidth="1"/>
    <col min="1280" max="1280" width="64.85546875" style="65" customWidth="1"/>
    <col min="1281" max="1284" width="9.140625" style="65"/>
    <col min="1285" max="1285" width="14.85546875" style="65" customWidth="1"/>
    <col min="1286" max="1529" width="9.140625" style="65"/>
    <col min="1530" max="1530" width="37.7109375" style="65" customWidth="1"/>
    <col min="1531" max="1531" width="9.140625" style="65"/>
    <col min="1532" max="1532" width="12.85546875" style="65" customWidth="1"/>
    <col min="1533" max="1534" width="0" style="65" hidden="1" customWidth="1"/>
    <col min="1535" max="1535" width="18.28515625" style="65" customWidth="1"/>
    <col min="1536" max="1536" width="64.85546875" style="65" customWidth="1"/>
    <col min="1537" max="1540" width="9.140625" style="65"/>
    <col min="1541" max="1541" width="14.85546875" style="65" customWidth="1"/>
    <col min="1542" max="1785" width="9.140625" style="65"/>
    <col min="1786" max="1786" width="37.7109375" style="65" customWidth="1"/>
    <col min="1787" max="1787" width="9.140625" style="65"/>
    <col min="1788" max="1788" width="12.85546875" style="65" customWidth="1"/>
    <col min="1789" max="1790" width="0" style="65" hidden="1" customWidth="1"/>
    <col min="1791" max="1791" width="18.28515625" style="65" customWidth="1"/>
    <col min="1792" max="1792" width="64.85546875" style="65" customWidth="1"/>
    <col min="1793" max="1796" width="9.140625" style="65"/>
    <col min="1797" max="1797" width="14.85546875" style="65" customWidth="1"/>
    <col min="1798" max="2041" width="9.140625" style="65"/>
    <col min="2042" max="2042" width="37.7109375" style="65" customWidth="1"/>
    <col min="2043" max="2043" width="9.140625" style="65"/>
    <col min="2044" max="2044" width="12.85546875" style="65" customWidth="1"/>
    <col min="2045" max="2046" width="0" style="65" hidden="1" customWidth="1"/>
    <col min="2047" max="2047" width="18.28515625" style="65" customWidth="1"/>
    <col min="2048" max="2048" width="64.85546875" style="65" customWidth="1"/>
    <col min="2049" max="2052" width="9.140625" style="65"/>
    <col min="2053" max="2053" width="14.85546875" style="65" customWidth="1"/>
    <col min="2054" max="2297" width="9.140625" style="65"/>
    <col min="2298" max="2298" width="37.7109375" style="65" customWidth="1"/>
    <col min="2299" max="2299" width="9.140625" style="65"/>
    <col min="2300" max="2300" width="12.85546875" style="65" customWidth="1"/>
    <col min="2301" max="2302" width="0" style="65" hidden="1" customWidth="1"/>
    <col min="2303" max="2303" width="18.28515625" style="65" customWidth="1"/>
    <col min="2304" max="2304" width="64.85546875" style="65" customWidth="1"/>
    <col min="2305" max="2308" width="9.140625" style="65"/>
    <col min="2309" max="2309" width="14.85546875" style="65" customWidth="1"/>
    <col min="2310" max="2553" width="9.140625" style="65"/>
    <col min="2554" max="2554" width="37.7109375" style="65" customWidth="1"/>
    <col min="2555" max="2555" width="9.140625" style="65"/>
    <col min="2556" max="2556" width="12.85546875" style="65" customWidth="1"/>
    <col min="2557" max="2558" width="0" style="65" hidden="1" customWidth="1"/>
    <col min="2559" max="2559" width="18.28515625" style="65" customWidth="1"/>
    <col min="2560" max="2560" width="64.85546875" style="65" customWidth="1"/>
    <col min="2561" max="2564" width="9.140625" style="65"/>
    <col min="2565" max="2565" width="14.85546875" style="65" customWidth="1"/>
    <col min="2566" max="2809" width="9.140625" style="65"/>
    <col min="2810" max="2810" width="37.7109375" style="65" customWidth="1"/>
    <col min="2811" max="2811" width="9.140625" style="65"/>
    <col min="2812" max="2812" width="12.85546875" style="65" customWidth="1"/>
    <col min="2813" max="2814" width="0" style="65" hidden="1" customWidth="1"/>
    <col min="2815" max="2815" width="18.28515625" style="65" customWidth="1"/>
    <col min="2816" max="2816" width="64.85546875" style="65" customWidth="1"/>
    <col min="2817" max="2820" width="9.140625" style="65"/>
    <col min="2821" max="2821" width="14.85546875" style="65" customWidth="1"/>
    <col min="2822" max="3065" width="9.140625" style="65"/>
    <col min="3066" max="3066" width="37.7109375" style="65" customWidth="1"/>
    <col min="3067" max="3067" width="9.140625" style="65"/>
    <col min="3068" max="3068" width="12.85546875" style="65" customWidth="1"/>
    <col min="3069" max="3070" width="0" style="65" hidden="1" customWidth="1"/>
    <col min="3071" max="3071" width="18.28515625" style="65" customWidth="1"/>
    <col min="3072" max="3072" width="64.85546875" style="65" customWidth="1"/>
    <col min="3073" max="3076" width="9.140625" style="65"/>
    <col min="3077" max="3077" width="14.85546875" style="65" customWidth="1"/>
    <col min="3078" max="3321" width="9.140625" style="65"/>
    <col min="3322" max="3322" width="37.7109375" style="65" customWidth="1"/>
    <col min="3323" max="3323" width="9.140625" style="65"/>
    <col min="3324" max="3324" width="12.85546875" style="65" customWidth="1"/>
    <col min="3325" max="3326" width="0" style="65" hidden="1" customWidth="1"/>
    <col min="3327" max="3327" width="18.28515625" style="65" customWidth="1"/>
    <col min="3328" max="3328" width="64.85546875" style="65" customWidth="1"/>
    <col min="3329" max="3332" width="9.140625" style="65"/>
    <col min="3333" max="3333" width="14.85546875" style="65" customWidth="1"/>
    <col min="3334" max="3577" width="9.140625" style="65"/>
    <col min="3578" max="3578" width="37.7109375" style="65" customWidth="1"/>
    <col min="3579" max="3579" width="9.140625" style="65"/>
    <col min="3580" max="3580" width="12.85546875" style="65" customWidth="1"/>
    <col min="3581" max="3582" width="0" style="65" hidden="1" customWidth="1"/>
    <col min="3583" max="3583" width="18.28515625" style="65" customWidth="1"/>
    <col min="3584" max="3584" width="64.85546875" style="65" customWidth="1"/>
    <col min="3585" max="3588" width="9.140625" style="65"/>
    <col min="3589" max="3589" width="14.85546875" style="65" customWidth="1"/>
    <col min="3590" max="3833" width="9.140625" style="65"/>
    <col min="3834" max="3834" width="37.7109375" style="65" customWidth="1"/>
    <col min="3835" max="3835" width="9.140625" style="65"/>
    <col min="3836" max="3836" width="12.85546875" style="65" customWidth="1"/>
    <col min="3837" max="3838" width="0" style="65" hidden="1" customWidth="1"/>
    <col min="3839" max="3839" width="18.28515625" style="65" customWidth="1"/>
    <col min="3840" max="3840" width="64.85546875" style="65" customWidth="1"/>
    <col min="3841" max="3844" width="9.140625" style="65"/>
    <col min="3845" max="3845" width="14.85546875" style="65" customWidth="1"/>
    <col min="3846" max="4089" width="9.140625" style="65"/>
    <col min="4090" max="4090" width="37.7109375" style="65" customWidth="1"/>
    <col min="4091" max="4091" width="9.140625" style="65"/>
    <col min="4092" max="4092" width="12.85546875" style="65" customWidth="1"/>
    <col min="4093" max="4094" width="0" style="65" hidden="1" customWidth="1"/>
    <col min="4095" max="4095" width="18.28515625" style="65" customWidth="1"/>
    <col min="4096" max="4096" width="64.85546875" style="65" customWidth="1"/>
    <col min="4097" max="4100" width="9.140625" style="65"/>
    <col min="4101" max="4101" width="14.85546875" style="65" customWidth="1"/>
    <col min="4102" max="4345" width="9.140625" style="65"/>
    <col min="4346" max="4346" width="37.7109375" style="65" customWidth="1"/>
    <col min="4347" max="4347" width="9.140625" style="65"/>
    <col min="4348" max="4348" width="12.85546875" style="65" customWidth="1"/>
    <col min="4349" max="4350" width="0" style="65" hidden="1" customWidth="1"/>
    <col min="4351" max="4351" width="18.28515625" style="65" customWidth="1"/>
    <col min="4352" max="4352" width="64.85546875" style="65" customWidth="1"/>
    <col min="4353" max="4356" width="9.140625" style="65"/>
    <col min="4357" max="4357" width="14.85546875" style="65" customWidth="1"/>
    <col min="4358" max="4601" width="9.140625" style="65"/>
    <col min="4602" max="4602" width="37.7109375" style="65" customWidth="1"/>
    <col min="4603" max="4603" width="9.140625" style="65"/>
    <col min="4604" max="4604" width="12.85546875" style="65" customWidth="1"/>
    <col min="4605" max="4606" width="0" style="65" hidden="1" customWidth="1"/>
    <col min="4607" max="4607" width="18.28515625" style="65" customWidth="1"/>
    <col min="4608" max="4608" width="64.85546875" style="65" customWidth="1"/>
    <col min="4609" max="4612" width="9.140625" style="65"/>
    <col min="4613" max="4613" width="14.85546875" style="65" customWidth="1"/>
    <col min="4614" max="4857" width="9.140625" style="65"/>
    <col min="4858" max="4858" width="37.7109375" style="65" customWidth="1"/>
    <col min="4859" max="4859" width="9.140625" style="65"/>
    <col min="4860" max="4860" width="12.85546875" style="65" customWidth="1"/>
    <col min="4861" max="4862" width="0" style="65" hidden="1" customWidth="1"/>
    <col min="4863" max="4863" width="18.28515625" style="65" customWidth="1"/>
    <col min="4864" max="4864" width="64.85546875" style="65" customWidth="1"/>
    <col min="4865" max="4868" width="9.140625" style="65"/>
    <col min="4869" max="4869" width="14.85546875" style="65" customWidth="1"/>
    <col min="4870" max="5113" width="9.140625" style="65"/>
    <col min="5114" max="5114" width="37.7109375" style="65" customWidth="1"/>
    <col min="5115" max="5115" width="9.140625" style="65"/>
    <col min="5116" max="5116" width="12.85546875" style="65" customWidth="1"/>
    <col min="5117" max="5118" width="0" style="65" hidden="1" customWidth="1"/>
    <col min="5119" max="5119" width="18.28515625" style="65" customWidth="1"/>
    <col min="5120" max="5120" width="64.85546875" style="65" customWidth="1"/>
    <col min="5121" max="5124" width="9.140625" style="65"/>
    <col min="5125" max="5125" width="14.85546875" style="65" customWidth="1"/>
    <col min="5126" max="5369" width="9.140625" style="65"/>
    <col min="5370" max="5370" width="37.7109375" style="65" customWidth="1"/>
    <col min="5371" max="5371" width="9.140625" style="65"/>
    <col min="5372" max="5372" width="12.85546875" style="65" customWidth="1"/>
    <col min="5373" max="5374" width="0" style="65" hidden="1" customWidth="1"/>
    <col min="5375" max="5375" width="18.28515625" style="65" customWidth="1"/>
    <col min="5376" max="5376" width="64.85546875" style="65" customWidth="1"/>
    <col min="5377" max="5380" width="9.140625" style="65"/>
    <col min="5381" max="5381" width="14.85546875" style="65" customWidth="1"/>
    <col min="5382" max="5625" width="9.140625" style="65"/>
    <col min="5626" max="5626" width="37.7109375" style="65" customWidth="1"/>
    <col min="5627" max="5627" width="9.140625" style="65"/>
    <col min="5628" max="5628" width="12.85546875" style="65" customWidth="1"/>
    <col min="5629" max="5630" width="0" style="65" hidden="1" customWidth="1"/>
    <col min="5631" max="5631" width="18.28515625" style="65" customWidth="1"/>
    <col min="5632" max="5632" width="64.85546875" style="65" customWidth="1"/>
    <col min="5633" max="5636" width="9.140625" style="65"/>
    <col min="5637" max="5637" width="14.85546875" style="65" customWidth="1"/>
    <col min="5638" max="5881" width="9.140625" style="65"/>
    <col min="5882" max="5882" width="37.7109375" style="65" customWidth="1"/>
    <col min="5883" max="5883" width="9.140625" style="65"/>
    <col min="5884" max="5884" width="12.85546875" style="65" customWidth="1"/>
    <col min="5885" max="5886" width="0" style="65" hidden="1" customWidth="1"/>
    <col min="5887" max="5887" width="18.28515625" style="65" customWidth="1"/>
    <col min="5888" max="5888" width="64.85546875" style="65" customWidth="1"/>
    <col min="5889" max="5892" width="9.140625" style="65"/>
    <col min="5893" max="5893" width="14.85546875" style="65" customWidth="1"/>
    <col min="5894" max="6137" width="9.140625" style="65"/>
    <col min="6138" max="6138" width="37.7109375" style="65" customWidth="1"/>
    <col min="6139" max="6139" width="9.140625" style="65"/>
    <col min="6140" max="6140" width="12.85546875" style="65" customWidth="1"/>
    <col min="6141" max="6142" width="0" style="65" hidden="1" customWidth="1"/>
    <col min="6143" max="6143" width="18.28515625" style="65" customWidth="1"/>
    <col min="6144" max="6144" width="64.85546875" style="65" customWidth="1"/>
    <col min="6145" max="6148" width="9.140625" style="65"/>
    <col min="6149" max="6149" width="14.85546875" style="65" customWidth="1"/>
    <col min="6150" max="6393" width="9.140625" style="65"/>
    <col min="6394" max="6394" width="37.7109375" style="65" customWidth="1"/>
    <col min="6395" max="6395" width="9.140625" style="65"/>
    <col min="6396" max="6396" width="12.85546875" style="65" customWidth="1"/>
    <col min="6397" max="6398" width="0" style="65" hidden="1" customWidth="1"/>
    <col min="6399" max="6399" width="18.28515625" style="65" customWidth="1"/>
    <col min="6400" max="6400" width="64.85546875" style="65" customWidth="1"/>
    <col min="6401" max="6404" width="9.140625" style="65"/>
    <col min="6405" max="6405" width="14.85546875" style="65" customWidth="1"/>
    <col min="6406" max="6649" width="9.140625" style="65"/>
    <col min="6650" max="6650" width="37.7109375" style="65" customWidth="1"/>
    <col min="6651" max="6651" width="9.140625" style="65"/>
    <col min="6652" max="6652" width="12.85546875" style="65" customWidth="1"/>
    <col min="6653" max="6654" width="0" style="65" hidden="1" customWidth="1"/>
    <col min="6655" max="6655" width="18.28515625" style="65" customWidth="1"/>
    <col min="6656" max="6656" width="64.85546875" style="65" customWidth="1"/>
    <col min="6657" max="6660" width="9.140625" style="65"/>
    <col min="6661" max="6661" width="14.85546875" style="65" customWidth="1"/>
    <col min="6662" max="6905" width="9.140625" style="65"/>
    <col min="6906" max="6906" width="37.7109375" style="65" customWidth="1"/>
    <col min="6907" max="6907" width="9.140625" style="65"/>
    <col min="6908" max="6908" width="12.85546875" style="65" customWidth="1"/>
    <col min="6909" max="6910" width="0" style="65" hidden="1" customWidth="1"/>
    <col min="6911" max="6911" width="18.28515625" style="65" customWidth="1"/>
    <col min="6912" max="6912" width="64.85546875" style="65" customWidth="1"/>
    <col min="6913" max="6916" width="9.140625" style="65"/>
    <col min="6917" max="6917" width="14.85546875" style="65" customWidth="1"/>
    <col min="6918" max="7161" width="9.140625" style="65"/>
    <col min="7162" max="7162" width="37.7109375" style="65" customWidth="1"/>
    <col min="7163" max="7163" width="9.140625" style="65"/>
    <col min="7164" max="7164" width="12.85546875" style="65" customWidth="1"/>
    <col min="7165" max="7166" width="0" style="65" hidden="1" customWidth="1"/>
    <col min="7167" max="7167" width="18.28515625" style="65" customWidth="1"/>
    <col min="7168" max="7168" width="64.85546875" style="65" customWidth="1"/>
    <col min="7169" max="7172" width="9.140625" style="65"/>
    <col min="7173" max="7173" width="14.85546875" style="65" customWidth="1"/>
    <col min="7174" max="7417" width="9.140625" style="65"/>
    <col min="7418" max="7418" width="37.7109375" style="65" customWidth="1"/>
    <col min="7419" max="7419" width="9.140625" style="65"/>
    <col min="7420" max="7420" width="12.85546875" style="65" customWidth="1"/>
    <col min="7421" max="7422" width="0" style="65" hidden="1" customWidth="1"/>
    <col min="7423" max="7423" width="18.28515625" style="65" customWidth="1"/>
    <col min="7424" max="7424" width="64.85546875" style="65" customWidth="1"/>
    <col min="7425" max="7428" width="9.140625" style="65"/>
    <col min="7429" max="7429" width="14.85546875" style="65" customWidth="1"/>
    <col min="7430" max="7673" width="9.140625" style="65"/>
    <col min="7674" max="7674" width="37.7109375" style="65" customWidth="1"/>
    <col min="7675" max="7675" width="9.140625" style="65"/>
    <col min="7676" max="7676" width="12.85546875" style="65" customWidth="1"/>
    <col min="7677" max="7678" width="0" style="65" hidden="1" customWidth="1"/>
    <col min="7679" max="7679" width="18.28515625" style="65" customWidth="1"/>
    <col min="7680" max="7680" width="64.85546875" style="65" customWidth="1"/>
    <col min="7681" max="7684" width="9.140625" style="65"/>
    <col min="7685" max="7685" width="14.85546875" style="65" customWidth="1"/>
    <col min="7686" max="7929" width="9.140625" style="65"/>
    <col min="7930" max="7930" width="37.7109375" style="65" customWidth="1"/>
    <col min="7931" max="7931" width="9.140625" style="65"/>
    <col min="7932" max="7932" width="12.85546875" style="65" customWidth="1"/>
    <col min="7933" max="7934" width="0" style="65" hidden="1" customWidth="1"/>
    <col min="7935" max="7935" width="18.28515625" style="65" customWidth="1"/>
    <col min="7936" max="7936" width="64.85546875" style="65" customWidth="1"/>
    <col min="7937" max="7940" width="9.140625" style="65"/>
    <col min="7941" max="7941" width="14.85546875" style="65" customWidth="1"/>
    <col min="7942" max="8185" width="9.140625" style="65"/>
    <col min="8186" max="8186" width="37.7109375" style="65" customWidth="1"/>
    <col min="8187" max="8187" width="9.140625" style="65"/>
    <col min="8188" max="8188" width="12.85546875" style="65" customWidth="1"/>
    <col min="8189" max="8190" width="0" style="65" hidden="1" customWidth="1"/>
    <col min="8191" max="8191" width="18.28515625" style="65" customWidth="1"/>
    <col min="8192" max="8192" width="64.85546875" style="65" customWidth="1"/>
    <col min="8193" max="8196" width="9.140625" style="65"/>
    <col min="8197" max="8197" width="14.85546875" style="65" customWidth="1"/>
    <col min="8198" max="8441" width="9.140625" style="65"/>
    <col min="8442" max="8442" width="37.7109375" style="65" customWidth="1"/>
    <col min="8443" max="8443" width="9.140625" style="65"/>
    <col min="8444" max="8444" width="12.85546875" style="65" customWidth="1"/>
    <col min="8445" max="8446" width="0" style="65" hidden="1" customWidth="1"/>
    <col min="8447" max="8447" width="18.28515625" style="65" customWidth="1"/>
    <col min="8448" max="8448" width="64.85546875" style="65" customWidth="1"/>
    <col min="8449" max="8452" width="9.140625" style="65"/>
    <col min="8453" max="8453" width="14.85546875" style="65" customWidth="1"/>
    <col min="8454" max="8697" width="9.140625" style="65"/>
    <col min="8698" max="8698" width="37.7109375" style="65" customWidth="1"/>
    <col min="8699" max="8699" width="9.140625" style="65"/>
    <col min="8700" max="8700" width="12.85546875" style="65" customWidth="1"/>
    <col min="8701" max="8702" width="0" style="65" hidden="1" customWidth="1"/>
    <col min="8703" max="8703" width="18.28515625" style="65" customWidth="1"/>
    <col min="8704" max="8704" width="64.85546875" style="65" customWidth="1"/>
    <col min="8705" max="8708" width="9.140625" style="65"/>
    <col min="8709" max="8709" width="14.85546875" style="65" customWidth="1"/>
    <col min="8710" max="8953" width="9.140625" style="65"/>
    <col min="8954" max="8954" width="37.7109375" style="65" customWidth="1"/>
    <col min="8955" max="8955" width="9.140625" style="65"/>
    <col min="8956" max="8956" width="12.85546875" style="65" customWidth="1"/>
    <col min="8957" max="8958" width="0" style="65" hidden="1" customWidth="1"/>
    <col min="8959" max="8959" width="18.28515625" style="65" customWidth="1"/>
    <col min="8960" max="8960" width="64.85546875" style="65" customWidth="1"/>
    <col min="8961" max="8964" width="9.140625" style="65"/>
    <col min="8965" max="8965" width="14.85546875" style="65" customWidth="1"/>
    <col min="8966" max="9209" width="9.140625" style="65"/>
    <col min="9210" max="9210" width="37.7109375" style="65" customWidth="1"/>
    <col min="9211" max="9211" width="9.140625" style="65"/>
    <col min="9212" max="9212" width="12.85546875" style="65" customWidth="1"/>
    <col min="9213" max="9214" width="0" style="65" hidden="1" customWidth="1"/>
    <col min="9215" max="9215" width="18.28515625" style="65" customWidth="1"/>
    <col min="9216" max="9216" width="64.85546875" style="65" customWidth="1"/>
    <col min="9217" max="9220" width="9.140625" style="65"/>
    <col min="9221" max="9221" width="14.85546875" style="65" customWidth="1"/>
    <col min="9222" max="9465" width="9.140625" style="65"/>
    <col min="9466" max="9466" width="37.7109375" style="65" customWidth="1"/>
    <col min="9467" max="9467" width="9.140625" style="65"/>
    <col min="9468" max="9468" width="12.85546875" style="65" customWidth="1"/>
    <col min="9469" max="9470" width="0" style="65" hidden="1" customWidth="1"/>
    <col min="9471" max="9471" width="18.28515625" style="65" customWidth="1"/>
    <col min="9472" max="9472" width="64.85546875" style="65" customWidth="1"/>
    <col min="9473" max="9476" width="9.140625" style="65"/>
    <col min="9477" max="9477" width="14.85546875" style="65" customWidth="1"/>
    <col min="9478" max="9721" width="9.140625" style="65"/>
    <col min="9722" max="9722" width="37.7109375" style="65" customWidth="1"/>
    <col min="9723" max="9723" width="9.140625" style="65"/>
    <col min="9724" max="9724" width="12.85546875" style="65" customWidth="1"/>
    <col min="9725" max="9726" width="0" style="65" hidden="1" customWidth="1"/>
    <col min="9727" max="9727" width="18.28515625" style="65" customWidth="1"/>
    <col min="9728" max="9728" width="64.85546875" style="65" customWidth="1"/>
    <col min="9729" max="9732" width="9.140625" style="65"/>
    <col min="9733" max="9733" width="14.85546875" style="65" customWidth="1"/>
    <col min="9734" max="9977" width="9.140625" style="65"/>
    <col min="9978" max="9978" width="37.7109375" style="65" customWidth="1"/>
    <col min="9979" max="9979" width="9.140625" style="65"/>
    <col min="9980" max="9980" width="12.85546875" style="65" customWidth="1"/>
    <col min="9981" max="9982" width="0" style="65" hidden="1" customWidth="1"/>
    <col min="9983" max="9983" width="18.28515625" style="65" customWidth="1"/>
    <col min="9984" max="9984" width="64.85546875" style="65" customWidth="1"/>
    <col min="9985" max="9988" width="9.140625" style="65"/>
    <col min="9989" max="9989" width="14.85546875" style="65" customWidth="1"/>
    <col min="9990" max="10233" width="9.140625" style="65"/>
    <col min="10234" max="10234" width="37.7109375" style="65" customWidth="1"/>
    <col min="10235" max="10235" width="9.140625" style="65"/>
    <col min="10236" max="10236" width="12.85546875" style="65" customWidth="1"/>
    <col min="10237" max="10238" width="0" style="65" hidden="1" customWidth="1"/>
    <col min="10239" max="10239" width="18.28515625" style="65" customWidth="1"/>
    <col min="10240" max="10240" width="64.85546875" style="65" customWidth="1"/>
    <col min="10241" max="10244" width="9.140625" style="65"/>
    <col min="10245" max="10245" width="14.85546875" style="65" customWidth="1"/>
    <col min="10246" max="10489" width="9.140625" style="65"/>
    <col min="10490" max="10490" width="37.7109375" style="65" customWidth="1"/>
    <col min="10491" max="10491" width="9.140625" style="65"/>
    <col min="10492" max="10492" width="12.85546875" style="65" customWidth="1"/>
    <col min="10493" max="10494" width="0" style="65" hidden="1" customWidth="1"/>
    <col min="10495" max="10495" width="18.28515625" style="65" customWidth="1"/>
    <col min="10496" max="10496" width="64.85546875" style="65" customWidth="1"/>
    <col min="10497" max="10500" width="9.140625" style="65"/>
    <col min="10501" max="10501" width="14.85546875" style="65" customWidth="1"/>
    <col min="10502" max="10745" width="9.140625" style="65"/>
    <col min="10746" max="10746" width="37.7109375" style="65" customWidth="1"/>
    <col min="10747" max="10747" width="9.140625" style="65"/>
    <col min="10748" max="10748" width="12.85546875" style="65" customWidth="1"/>
    <col min="10749" max="10750" width="0" style="65" hidden="1" customWidth="1"/>
    <col min="10751" max="10751" width="18.28515625" style="65" customWidth="1"/>
    <col min="10752" max="10752" width="64.85546875" style="65" customWidth="1"/>
    <col min="10753" max="10756" width="9.140625" style="65"/>
    <col min="10757" max="10757" width="14.85546875" style="65" customWidth="1"/>
    <col min="10758" max="11001" width="9.140625" style="65"/>
    <col min="11002" max="11002" width="37.7109375" style="65" customWidth="1"/>
    <col min="11003" max="11003" width="9.140625" style="65"/>
    <col min="11004" max="11004" width="12.85546875" style="65" customWidth="1"/>
    <col min="11005" max="11006" width="0" style="65" hidden="1" customWidth="1"/>
    <col min="11007" max="11007" width="18.28515625" style="65" customWidth="1"/>
    <col min="11008" max="11008" width="64.85546875" style="65" customWidth="1"/>
    <col min="11009" max="11012" width="9.140625" style="65"/>
    <col min="11013" max="11013" width="14.85546875" style="65" customWidth="1"/>
    <col min="11014" max="11257" width="9.140625" style="65"/>
    <col min="11258" max="11258" width="37.7109375" style="65" customWidth="1"/>
    <col min="11259" max="11259" width="9.140625" style="65"/>
    <col min="11260" max="11260" width="12.85546875" style="65" customWidth="1"/>
    <col min="11261" max="11262" width="0" style="65" hidden="1" customWidth="1"/>
    <col min="11263" max="11263" width="18.28515625" style="65" customWidth="1"/>
    <col min="11264" max="11264" width="64.85546875" style="65" customWidth="1"/>
    <col min="11265" max="11268" width="9.140625" style="65"/>
    <col min="11269" max="11269" width="14.85546875" style="65" customWidth="1"/>
    <col min="11270" max="11513" width="9.140625" style="65"/>
    <col min="11514" max="11514" width="37.7109375" style="65" customWidth="1"/>
    <col min="11515" max="11515" width="9.140625" style="65"/>
    <col min="11516" max="11516" width="12.85546875" style="65" customWidth="1"/>
    <col min="11517" max="11518" width="0" style="65" hidden="1" customWidth="1"/>
    <col min="11519" max="11519" width="18.28515625" style="65" customWidth="1"/>
    <col min="11520" max="11520" width="64.85546875" style="65" customWidth="1"/>
    <col min="11521" max="11524" width="9.140625" style="65"/>
    <col min="11525" max="11525" width="14.85546875" style="65" customWidth="1"/>
    <col min="11526" max="11769" width="9.140625" style="65"/>
    <col min="11770" max="11770" width="37.7109375" style="65" customWidth="1"/>
    <col min="11771" max="11771" width="9.140625" style="65"/>
    <col min="11772" max="11772" width="12.85546875" style="65" customWidth="1"/>
    <col min="11773" max="11774" width="0" style="65" hidden="1" customWidth="1"/>
    <col min="11775" max="11775" width="18.28515625" style="65" customWidth="1"/>
    <col min="11776" max="11776" width="64.85546875" style="65" customWidth="1"/>
    <col min="11777" max="11780" width="9.140625" style="65"/>
    <col min="11781" max="11781" width="14.85546875" style="65" customWidth="1"/>
    <col min="11782" max="12025" width="9.140625" style="65"/>
    <col min="12026" max="12026" width="37.7109375" style="65" customWidth="1"/>
    <col min="12027" max="12027" width="9.140625" style="65"/>
    <col min="12028" max="12028" width="12.85546875" style="65" customWidth="1"/>
    <col min="12029" max="12030" width="0" style="65" hidden="1" customWidth="1"/>
    <col min="12031" max="12031" width="18.28515625" style="65" customWidth="1"/>
    <col min="12032" max="12032" width="64.85546875" style="65" customWidth="1"/>
    <col min="12033" max="12036" width="9.140625" style="65"/>
    <col min="12037" max="12037" width="14.85546875" style="65" customWidth="1"/>
    <col min="12038" max="12281" width="9.140625" style="65"/>
    <col min="12282" max="12282" width="37.7109375" style="65" customWidth="1"/>
    <col min="12283" max="12283" width="9.140625" style="65"/>
    <col min="12284" max="12284" width="12.85546875" style="65" customWidth="1"/>
    <col min="12285" max="12286" width="0" style="65" hidden="1" customWidth="1"/>
    <col min="12287" max="12287" width="18.28515625" style="65" customWidth="1"/>
    <col min="12288" max="12288" width="64.85546875" style="65" customWidth="1"/>
    <col min="12289" max="12292" width="9.140625" style="65"/>
    <col min="12293" max="12293" width="14.85546875" style="65" customWidth="1"/>
    <col min="12294" max="12537" width="9.140625" style="65"/>
    <col min="12538" max="12538" width="37.7109375" style="65" customWidth="1"/>
    <col min="12539" max="12539" width="9.140625" style="65"/>
    <col min="12540" max="12540" width="12.85546875" style="65" customWidth="1"/>
    <col min="12541" max="12542" width="0" style="65" hidden="1" customWidth="1"/>
    <col min="12543" max="12543" width="18.28515625" style="65" customWidth="1"/>
    <col min="12544" max="12544" width="64.85546875" style="65" customWidth="1"/>
    <col min="12545" max="12548" width="9.140625" style="65"/>
    <col min="12549" max="12549" width="14.85546875" style="65" customWidth="1"/>
    <col min="12550" max="12793" width="9.140625" style="65"/>
    <col min="12794" max="12794" width="37.7109375" style="65" customWidth="1"/>
    <col min="12795" max="12795" width="9.140625" style="65"/>
    <col min="12796" max="12796" width="12.85546875" style="65" customWidth="1"/>
    <col min="12797" max="12798" width="0" style="65" hidden="1" customWidth="1"/>
    <col min="12799" max="12799" width="18.28515625" style="65" customWidth="1"/>
    <col min="12800" max="12800" width="64.85546875" style="65" customWidth="1"/>
    <col min="12801" max="12804" width="9.140625" style="65"/>
    <col min="12805" max="12805" width="14.85546875" style="65" customWidth="1"/>
    <col min="12806" max="13049" width="9.140625" style="65"/>
    <col min="13050" max="13050" width="37.7109375" style="65" customWidth="1"/>
    <col min="13051" max="13051" width="9.140625" style="65"/>
    <col min="13052" max="13052" width="12.85546875" style="65" customWidth="1"/>
    <col min="13053" max="13054" width="0" style="65" hidden="1" customWidth="1"/>
    <col min="13055" max="13055" width="18.28515625" style="65" customWidth="1"/>
    <col min="13056" max="13056" width="64.85546875" style="65" customWidth="1"/>
    <col min="13057" max="13060" width="9.140625" style="65"/>
    <col min="13061" max="13061" width="14.85546875" style="65" customWidth="1"/>
    <col min="13062" max="13305" width="9.140625" style="65"/>
    <col min="13306" max="13306" width="37.7109375" style="65" customWidth="1"/>
    <col min="13307" max="13307" width="9.140625" style="65"/>
    <col min="13308" max="13308" width="12.85546875" style="65" customWidth="1"/>
    <col min="13309" max="13310" width="0" style="65" hidden="1" customWidth="1"/>
    <col min="13311" max="13311" width="18.28515625" style="65" customWidth="1"/>
    <col min="13312" max="13312" width="64.85546875" style="65" customWidth="1"/>
    <col min="13313" max="13316" width="9.140625" style="65"/>
    <col min="13317" max="13317" width="14.85546875" style="65" customWidth="1"/>
    <col min="13318" max="13561" width="9.140625" style="65"/>
    <col min="13562" max="13562" width="37.7109375" style="65" customWidth="1"/>
    <col min="13563" max="13563" width="9.140625" style="65"/>
    <col min="13564" max="13564" width="12.85546875" style="65" customWidth="1"/>
    <col min="13565" max="13566" width="0" style="65" hidden="1" customWidth="1"/>
    <col min="13567" max="13567" width="18.28515625" style="65" customWidth="1"/>
    <col min="13568" max="13568" width="64.85546875" style="65" customWidth="1"/>
    <col min="13569" max="13572" width="9.140625" style="65"/>
    <col min="13573" max="13573" width="14.85546875" style="65" customWidth="1"/>
    <col min="13574" max="13817" width="9.140625" style="65"/>
    <col min="13818" max="13818" width="37.7109375" style="65" customWidth="1"/>
    <col min="13819" max="13819" width="9.140625" style="65"/>
    <col min="13820" max="13820" width="12.85546875" style="65" customWidth="1"/>
    <col min="13821" max="13822" width="0" style="65" hidden="1" customWidth="1"/>
    <col min="13823" max="13823" width="18.28515625" style="65" customWidth="1"/>
    <col min="13824" max="13824" width="64.85546875" style="65" customWidth="1"/>
    <col min="13825" max="13828" width="9.140625" style="65"/>
    <col min="13829" max="13829" width="14.85546875" style="65" customWidth="1"/>
    <col min="13830" max="14073" width="9.140625" style="65"/>
    <col min="14074" max="14074" width="37.7109375" style="65" customWidth="1"/>
    <col min="14075" max="14075" width="9.140625" style="65"/>
    <col min="14076" max="14076" width="12.85546875" style="65" customWidth="1"/>
    <col min="14077" max="14078" width="0" style="65" hidden="1" customWidth="1"/>
    <col min="14079" max="14079" width="18.28515625" style="65" customWidth="1"/>
    <col min="14080" max="14080" width="64.85546875" style="65" customWidth="1"/>
    <col min="14081" max="14084" width="9.140625" style="65"/>
    <col min="14085" max="14085" width="14.85546875" style="65" customWidth="1"/>
    <col min="14086" max="14329" width="9.140625" style="65"/>
    <col min="14330" max="14330" width="37.7109375" style="65" customWidth="1"/>
    <col min="14331" max="14331" width="9.140625" style="65"/>
    <col min="14332" max="14332" width="12.85546875" style="65" customWidth="1"/>
    <col min="14333" max="14334" width="0" style="65" hidden="1" customWidth="1"/>
    <col min="14335" max="14335" width="18.28515625" style="65" customWidth="1"/>
    <col min="14336" max="14336" width="64.85546875" style="65" customWidth="1"/>
    <col min="14337" max="14340" width="9.140625" style="65"/>
    <col min="14341" max="14341" width="14.85546875" style="65" customWidth="1"/>
    <col min="14342" max="14585" width="9.140625" style="65"/>
    <col min="14586" max="14586" width="37.7109375" style="65" customWidth="1"/>
    <col min="14587" max="14587" width="9.140625" style="65"/>
    <col min="14588" max="14588" width="12.85546875" style="65" customWidth="1"/>
    <col min="14589" max="14590" width="0" style="65" hidden="1" customWidth="1"/>
    <col min="14591" max="14591" width="18.28515625" style="65" customWidth="1"/>
    <col min="14592" max="14592" width="64.85546875" style="65" customWidth="1"/>
    <col min="14593" max="14596" width="9.140625" style="65"/>
    <col min="14597" max="14597" width="14.85546875" style="65" customWidth="1"/>
    <col min="14598" max="14841" width="9.140625" style="65"/>
    <col min="14842" max="14842" width="37.7109375" style="65" customWidth="1"/>
    <col min="14843" max="14843" width="9.140625" style="65"/>
    <col min="14844" max="14844" width="12.85546875" style="65" customWidth="1"/>
    <col min="14845" max="14846" width="0" style="65" hidden="1" customWidth="1"/>
    <col min="14847" max="14847" width="18.28515625" style="65" customWidth="1"/>
    <col min="14848" max="14848" width="64.85546875" style="65" customWidth="1"/>
    <col min="14849" max="14852" width="9.140625" style="65"/>
    <col min="14853" max="14853" width="14.85546875" style="65" customWidth="1"/>
    <col min="14854" max="15097" width="9.140625" style="65"/>
    <col min="15098" max="15098" width="37.7109375" style="65" customWidth="1"/>
    <col min="15099" max="15099" width="9.140625" style="65"/>
    <col min="15100" max="15100" width="12.85546875" style="65" customWidth="1"/>
    <col min="15101" max="15102" width="0" style="65" hidden="1" customWidth="1"/>
    <col min="15103" max="15103" width="18.28515625" style="65" customWidth="1"/>
    <col min="15104" max="15104" width="64.85546875" style="65" customWidth="1"/>
    <col min="15105" max="15108" width="9.140625" style="65"/>
    <col min="15109" max="15109" width="14.85546875" style="65" customWidth="1"/>
    <col min="15110" max="15353" width="9.140625" style="65"/>
    <col min="15354" max="15354" width="37.7109375" style="65" customWidth="1"/>
    <col min="15355" max="15355" width="9.140625" style="65"/>
    <col min="15356" max="15356" width="12.85546875" style="65" customWidth="1"/>
    <col min="15357" max="15358" width="0" style="65" hidden="1" customWidth="1"/>
    <col min="15359" max="15359" width="18.28515625" style="65" customWidth="1"/>
    <col min="15360" max="15360" width="64.85546875" style="65" customWidth="1"/>
    <col min="15361" max="15364" width="9.140625" style="65"/>
    <col min="15365" max="15365" width="14.85546875" style="65" customWidth="1"/>
    <col min="15366" max="15609" width="9.140625" style="65"/>
    <col min="15610" max="15610" width="37.7109375" style="65" customWidth="1"/>
    <col min="15611" max="15611" width="9.140625" style="65"/>
    <col min="15612" max="15612" width="12.85546875" style="65" customWidth="1"/>
    <col min="15613" max="15614" width="0" style="65" hidden="1" customWidth="1"/>
    <col min="15615" max="15615" width="18.28515625" style="65" customWidth="1"/>
    <col min="15616" max="15616" width="64.85546875" style="65" customWidth="1"/>
    <col min="15617" max="15620" width="9.140625" style="65"/>
    <col min="15621" max="15621" width="14.85546875" style="65" customWidth="1"/>
    <col min="15622" max="15865" width="9.140625" style="65"/>
    <col min="15866" max="15866" width="37.7109375" style="65" customWidth="1"/>
    <col min="15867" max="15867" width="9.140625" style="65"/>
    <col min="15868" max="15868" width="12.85546875" style="65" customWidth="1"/>
    <col min="15869" max="15870" width="0" style="65" hidden="1" customWidth="1"/>
    <col min="15871" max="15871" width="18.28515625" style="65" customWidth="1"/>
    <col min="15872" max="15872" width="64.85546875" style="65" customWidth="1"/>
    <col min="15873" max="15876" width="9.140625" style="65"/>
    <col min="15877" max="15877" width="14.85546875" style="65" customWidth="1"/>
    <col min="15878" max="16121" width="9.140625" style="65"/>
    <col min="16122" max="16122" width="37.7109375" style="65" customWidth="1"/>
    <col min="16123" max="16123" width="9.140625" style="65"/>
    <col min="16124" max="16124" width="12.85546875" style="65" customWidth="1"/>
    <col min="16125" max="16126" width="0" style="65" hidden="1" customWidth="1"/>
    <col min="16127" max="16127" width="18.28515625" style="65" customWidth="1"/>
    <col min="16128" max="16128" width="64.85546875" style="65" customWidth="1"/>
    <col min="16129" max="16132" width="9.140625" style="65"/>
    <col min="16133" max="16133" width="14.85546875" style="65" customWidth="1"/>
    <col min="16134" max="16384" width="9.140625" style="65"/>
  </cols>
  <sheetData>
    <row r="1" spans="1:41" ht="18.75" x14ac:dyDescent="0.25">
      <c r="I1" s="43" t="s">
        <v>67</v>
      </c>
    </row>
    <row r="2" spans="1:41" ht="18.75" x14ac:dyDescent="0.3">
      <c r="I2" s="15" t="s">
        <v>9</v>
      </c>
    </row>
    <row r="3" spans="1:41" ht="18.75" x14ac:dyDescent="0.3">
      <c r="I3" s="15" t="s">
        <v>66</v>
      </c>
    </row>
    <row r="4" spans="1:41" ht="18.75" x14ac:dyDescent="0.3">
      <c r="I4" s="15"/>
    </row>
    <row r="5" spans="1:41" x14ac:dyDescent="0.25">
      <c r="A5" s="250" t="str">
        <f>'1. паспорт местоположение'!A5:C5</f>
        <v>Год раскрытия информации: 2021 год</v>
      </c>
      <c r="B5" s="250"/>
      <c r="C5" s="250"/>
      <c r="D5" s="250"/>
      <c r="E5" s="250"/>
      <c r="F5" s="250"/>
      <c r="G5" s="250"/>
      <c r="H5" s="250"/>
      <c r="I5" s="250"/>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54" t="s">
        <v>8</v>
      </c>
      <c r="B7" s="254"/>
      <c r="C7" s="254"/>
      <c r="D7" s="254"/>
      <c r="E7" s="254"/>
      <c r="F7" s="254"/>
      <c r="G7" s="254"/>
      <c r="H7" s="254"/>
      <c r="I7" s="254"/>
    </row>
    <row r="8" spans="1:41" ht="18.75" x14ac:dyDescent="0.25">
      <c r="A8" s="254"/>
      <c r="B8" s="254"/>
      <c r="C8" s="254"/>
      <c r="D8" s="254"/>
      <c r="E8" s="254"/>
      <c r="F8" s="254"/>
      <c r="G8" s="254"/>
      <c r="H8" s="254"/>
      <c r="I8" s="254"/>
    </row>
    <row r="9" spans="1:41" ht="18.75" x14ac:dyDescent="0.25">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row>
    <row r="10" spans="1:41" x14ac:dyDescent="0.25">
      <c r="A10" s="251" t="s">
        <v>7</v>
      </c>
      <c r="B10" s="251"/>
      <c r="C10" s="251"/>
      <c r="D10" s="251"/>
      <c r="E10" s="251"/>
      <c r="F10" s="251"/>
      <c r="G10" s="251"/>
      <c r="H10" s="251"/>
      <c r="I10" s="251"/>
    </row>
    <row r="11" spans="1:41" ht="18.75" x14ac:dyDescent="0.25">
      <c r="A11" s="254"/>
      <c r="B11" s="254"/>
      <c r="C11" s="254"/>
      <c r="D11" s="254"/>
      <c r="E11" s="254"/>
      <c r="F11" s="254"/>
      <c r="G11" s="254"/>
      <c r="H11" s="254"/>
      <c r="I11" s="254"/>
    </row>
    <row r="12" spans="1:41" ht="18.75" x14ac:dyDescent="0.25">
      <c r="A12" s="253" t="str">
        <f>'1. паспорт местоположение'!A12:C12</f>
        <v>J_AES-2022-07</v>
      </c>
      <c r="B12" s="253"/>
      <c r="C12" s="253"/>
      <c r="D12" s="253"/>
      <c r="E12" s="253"/>
      <c r="F12" s="253"/>
      <c r="G12" s="253"/>
      <c r="H12" s="253"/>
      <c r="I12" s="253"/>
    </row>
    <row r="13" spans="1:41" x14ac:dyDescent="0.25">
      <c r="A13" s="251" t="s">
        <v>6</v>
      </c>
      <c r="B13" s="251"/>
      <c r="C13" s="251"/>
      <c r="D13" s="251"/>
      <c r="E13" s="251"/>
      <c r="F13" s="251"/>
      <c r="G13" s="251"/>
      <c r="H13" s="251"/>
      <c r="I13" s="251"/>
    </row>
    <row r="14" spans="1:41" ht="18.75" x14ac:dyDescent="0.25">
      <c r="A14" s="262"/>
      <c r="B14" s="262"/>
      <c r="C14" s="262"/>
      <c r="D14" s="262"/>
      <c r="E14" s="262"/>
      <c r="F14" s="262"/>
      <c r="G14" s="262"/>
      <c r="H14" s="262"/>
      <c r="I14" s="262"/>
    </row>
    <row r="15" spans="1:41" ht="35.25" customHeight="1" x14ac:dyDescent="0.25">
      <c r="A15" s="252" t="str">
        <f>'1. паспорт местоположение'!A15:C15</f>
        <v>Внедрение АИИСКУЭ с установкой приборов учета на ГБПС (ПУ-258 шт.)</v>
      </c>
      <c r="B15" s="252"/>
      <c r="C15" s="252"/>
      <c r="D15" s="252"/>
      <c r="E15" s="252"/>
      <c r="F15" s="252"/>
      <c r="G15" s="252"/>
      <c r="H15" s="252"/>
      <c r="I15" s="252"/>
    </row>
    <row r="16" spans="1:41" x14ac:dyDescent="0.25">
      <c r="A16" s="251" t="s">
        <v>5</v>
      </c>
      <c r="B16" s="251"/>
      <c r="C16" s="251"/>
      <c r="D16" s="251"/>
      <c r="E16" s="251"/>
      <c r="F16" s="251"/>
      <c r="G16" s="251"/>
      <c r="H16" s="251"/>
      <c r="I16" s="251"/>
    </row>
    <row r="17" spans="1:9" ht="15.75" customHeight="1" x14ac:dyDescent="0.25"/>
    <row r="18" spans="1:9" x14ac:dyDescent="0.25">
      <c r="I18" s="98"/>
    </row>
    <row r="19" spans="1:9" ht="15.75" customHeight="1" x14ac:dyDescent="0.25">
      <c r="A19" s="374" t="s">
        <v>460</v>
      </c>
      <c r="B19" s="374"/>
      <c r="C19" s="374"/>
      <c r="D19" s="374"/>
      <c r="E19" s="374"/>
      <c r="F19" s="374"/>
      <c r="G19" s="374"/>
      <c r="H19" s="374"/>
      <c r="I19" s="374"/>
    </row>
    <row r="20" spans="1:9" x14ac:dyDescent="0.25">
      <c r="A20" s="67"/>
      <c r="B20" s="67"/>
      <c r="C20" s="97"/>
      <c r="D20" s="97"/>
      <c r="E20" s="97"/>
      <c r="F20" s="97"/>
      <c r="G20" s="97"/>
      <c r="H20" s="97"/>
      <c r="I20" s="97"/>
    </row>
    <row r="21" spans="1:9" ht="28.5" customHeight="1" x14ac:dyDescent="0.25">
      <c r="A21" s="365" t="s">
        <v>225</v>
      </c>
      <c r="B21" s="365" t="s">
        <v>224</v>
      </c>
      <c r="C21" s="370" t="s">
        <v>391</v>
      </c>
      <c r="D21" s="370"/>
      <c r="E21" s="370"/>
      <c r="F21" s="370"/>
      <c r="G21" s="366" t="s">
        <v>223</v>
      </c>
      <c r="H21" s="367" t="s">
        <v>392</v>
      </c>
      <c r="I21" s="365" t="s">
        <v>222</v>
      </c>
    </row>
    <row r="22" spans="1:9" ht="58.5" customHeight="1" x14ac:dyDescent="0.25">
      <c r="A22" s="365"/>
      <c r="B22" s="365"/>
      <c r="C22" s="371" t="s">
        <v>2</v>
      </c>
      <c r="D22" s="371"/>
      <c r="E22" s="372" t="s">
        <v>519</v>
      </c>
      <c r="F22" s="373"/>
      <c r="G22" s="366"/>
      <c r="H22" s="368"/>
      <c r="I22" s="365"/>
    </row>
    <row r="23" spans="1:9" ht="31.5" x14ac:dyDescent="0.25">
      <c r="A23" s="365"/>
      <c r="B23" s="365"/>
      <c r="C23" s="96" t="s">
        <v>221</v>
      </c>
      <c r="D23" s="96" t="s">
        <v>220</v>
      </c>
      <c r="E23" s="96" t="s">
        <v>221</v>
      </c>
      <c r="F23" s="96" t="s">
        <v>220</v>
      </c>
      <c r="G23" s="366"/>
      <c r="H23" s="369"/>
      <c r="I23" s="365"/>
    </row>
    <row r="24" spans="1:9" x14ac:dyDescent="0.25">
      <c r="A24" s="73">
        <v>1</v>
      </c>
      <c r="B24" s="73">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8" customFormat="1" ht="39" customHeight="1" x14ac:dyDescent="0.25">
      <c r="A27" s="88" t="s">
        <v>217</v>
      </c>
      <c r="B27" s="95" t="s">
        <v>399</v>
      </c>
      <c r="C27" s="86"/>
      <c r="D27" s="94"/>
      <c r="E27" s="94"/>
      <c r="F27" s="94"/>
      <c r="G27" s="94"/>
      <c r="H27" s="94"/>
      <c r="I27" s="85"/>
    </row>
    <row r="28" spans="1:9" s="68" customFormat="1" ht="70.5" customHeight="1" x14ac:dyDescent="0.25">
      <c r="A28" s="88" t="s">
        <v>398</v>
      </c>
      <c r="B28" s="95" t="s">
        <v>403</v>
      </c>
      <c r="C28" s="86"/>
      <c r="D28" s="94"/>
      <c r="E28" s="94"/>
      <c r="F28" s="94"/>
      <c r="G28" s="94"/>
      <c r="H28" s="94"/>
      <c r="I28" s="85"/>
    </row>
    <row r="29" spans="1:9" s="68" customFormat="1" ht="54" customHeight="1" x14ac:dyDescent="0.25">
      <c r="A29" s="88" t="s">
        <v>216</v>
      </c>
      <c r="B29" s="95" t="s">
        <v>402</v>
      </c>
      <c r="C29" s="86"/>
      <c r="D29" s="94"/>
      <c r="E29" s="94"/>
      <c r="F29" s="94"/>
      <c r="G29" s="94"/>
      <c r="H29" s="94"/>
      <c r="I29" s="85"/>
    </row>
    <row r="30" spans="1:9" s="68" customFormat="1" ht="42" customHeight="1" x14ac:dyDescent="0.25">
      <c r="A30" s="88" t="s">
        <v>215</v>
      </c>
      <c r="B30" s="95" t="s">
        <v>404</v>
      </c>
      <c r="C30" s="86"/>
      <c r="D30" s="94"/>
      <c r="E30" s="94"/>
      <c r="F30" s="94"/>
      <c r="G30" s="94"/>
      <c r="H30" s="94"/>
      <c r="I30" s="85"/>
    </row>
    <row r="31" spans="1:9" s="68" customFormat="1" ht="37.5" customHeight="1" x14ac:dyDescent="0.25">
      <c r="A31" s="88" t="s">
        <v>214</v>
      </c>
      <c r="B31" s="87" t="s">
        <v>400</v>
      </c>
      <c r="C31" s="223"/>
      <c r="D31" s="225"/>
      <c r="E31" s="94"/>
      <c r="F31" s="94"/>
      <c r="G31" s="94"/>
      <c r="H31" s="94"/>
      <c r="I31" s="85"/>
    </row>
    <row r="32" spans="1:9" s="68" customFormat="1" ht="31.5" x14ac:dyDescent="0.25">
      <c r="A32" s="88" t="s">
        <v>212</v>
      </c>
      <c r="B32" s="87" t="s">
        <v>405</v>
      </c>
      <c r="C32" s="223"/>
      <c r="D32" s="225"/>
      <c r="E32" s="94"/>
      <c r="F32" s="94"/>
      <c r="G32" s="94"/>
      <c r="H32" s="94"/>
      <c r="I32" s="85"/>
    </row>
    <row r="33" spans="1:9" s="68" customFormat="1" ht="37.5" customHeight="1" x14ac:dyDescent="0.25">
      <c r="A33" s="88" t="s">
        <v>416</v>
      </c>
      <c r="B33" s="87" t="s">
        <v>326</v>
      </c>
      <c r="C33" s="223"/>
      <c r="D33" s="225"/>
      <c r="E33" s="94"/>
      <c r="F33" s="94"/>
      <c r="G33" s="94"/>
      <c r="H33" s="94"/>
      <c r="I33" s="85"/>
    </row>
    <row r="34" spans="1:9" s="68" customFormat="1" ht="47.25" customHeight="1" x14ac:dyDescent="0.25">
      <c r="A34" s="88" t="s">
        <v>417</v>
      </c>
      <c r="B34" s="87" t="s">
        <v>409</v>
      </c>
      <c r="C34" s="86"/>
      <c r="D34" s="226"/>
      <c r="E34" s="93"/>
      <c r="F34" s="93"/>
      <c r="G34" s="93"/>
      <c r="H34" s="93"/>
      <c r="I34" s="93"/>
    </row>
    <row r="35" spans="1:9" s="68"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customHeight="1" x14ac:dyDescent="0.25">
      <c r="A39" s="88">
        <v>2</v>
      </c>
      <c r="B39" s="87" t="s">
        <v>406</v>
      </c>
      <c r="C39" s="227">
        <v>44756</v>
      </c>
      <c r="D39" s="227">
        <v>44783</v>
      </c>
      <c r="E39" s="227">
        <v>44756</v>
      </c>
      <c r="F39" s="227">
        <v>44783</v>
      </c>
      <c r="G39" s="85"/>
      <c r="H39" s="85"/>
      <c r="I39" s="85"/>
    </row>
    <row r="40" spans="1:9" ht="33.75" customHeight="1" x14ac:dyDescent="0.25">
      <c r="A40" s="88" t="s">
        <v>209</v>
      </c>
      <c r="B40" s="87" t="s">
        <v>408</v>
      </c>
      <c r="C40" s="227">
        <v>44756</v>
      </c>
      <c r="D40" s="227">
        <v>44783</v>
      </c>
      <c r="E40" s="227">
        <v>44756</v>
      </c>
      <c r="F40" s="227">
        <v>44783</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44784</v>
      </c>
      <c r="D43" s="227">
        <v>44797</v>
      </c>
      <c r="E43" s="223">
        <v>44784</v>
      </c>
      <c r="F43" s="227">
        <v>44797</v>
      </c>
      <c r="G43" s="85"/>
      <c r="H43" s="85"/>
      <c r="I43" s="85"/>
    </row>
    <row r="44" spans="1:9" ht="24.75" customHeight="1" x14ac:dyDescent="0.25">
      <c r="A44" s="88" t="s">
        <v>206</v>
      </c>
      <c r="B44" s="87" t="s">
        <v>203</v>
      </c>
      <c r="C44" s="223">
        <v>44798</v>
      </c>
      <c r="D44" s="228">
        <v>44839</v>
      </c>
      <c r="E44" s="223">
        <v>44798</v>
      </c>
      <c r="F44" s="228">
        <v>44839</v>
      </c>
      <c r="G44" s="85"/>
      <c r="H44" s="85"/>
      <c r="I44" s="85"/>
    </row>
    <row r="45" spans="1:9" ht="90.75" customHeight="1" x14ac:dyDescent="0.25">
      <c r="A45" s="88" t="s">
        <v>204</v>
      </c>
      <c r="B45" s="87" t="s">
        <v>412</v>
      </c>
      <c r="C45" s="223">
        <v>44840</v>
      </c>
      <c r="D45" s="228">
        <v>44853</v>
      </c>
      <c r="E45" s="223">
        <v>44840</v>
      </c>
      <c r="F45" s="228">
        <v>44853</v>
      </c>
      <c r="G45" s="85"/>
      <c r="H45" s="85"/>
      <c r="I45" s="85"/>
    </row>
    <row r="46" spans="1:9" ht="167.25" customHeight="1" x14ac:dyDescent="0.25">
      <c r="A46" s="88" t="s">
        <v>202</v>
      </c>
      <c r="B46" s="87" t="s">
        <v>410</v>
      </c>
      <c r="C46" s="223">
        <v>44854</v>
      </c>
      <c r="D46" s="228">
        <v>44874</v>
      </c>
      <c r="E46" s="223">
        <v>44854</v>
      </c>
      <c r="F46" s="228">
        <v>44874</v>
      </c>
      <c r="G46" s="85"/>
      <c r="H46" s="85"/>
      <c r="I46" s="85"/>
    </row>
    <row r="47" spans="1:9" ht="30.75" customHeight="1" x14ac:dyDescent="0.25">
      <c r="A47" s="88" t="s">
        <v>200</v>
      </c>
      <c r="B47" s="87" t="s">
        <v>201</v>
      </c>
      <c r="C47" s="223">
        <v>44875</v>
      </c>
      <c r="D47" s="228">
        <v>44888</v>
      </c>
      <c r="E47" s="223">
        <v>44875</v>
      </c>
      <c r="F47" s="228">
        <v>44888</v>
      </c>
      <c r="G47" s="85"/>
      <c r="H47" s="85"/>
      <c r="I47" s="85"/>
    </row>
    <row r="48" spans="1:9" ht="37.5" customHeight="1" x14ac:dyDescent="0.25">
      <c r="A48" s="88" t="s">
        <v>422</v>
      </c>
      <c r="B48" s="89" t="s">
        <v>199</v>
      </c>
      <c r="C48" s="223"/>
      <c r="D48" s="228"/>
      <c r="E48" s="223"/>
      <c r="F48" s="228"/>
      <c r="G48" s="85"/>
      <c r="H48" s="85"/>
      <c r="I48" s="85"/>
    </row>
    <row r="49" spans="1:9" ht="35.25" customHeight="1" x14ac:dyDescent="0.25">
      <c r="A49" s="88">
        <v>4</v>
      </c>
      <c r="B49" s="87" t="s">
        <v>197</v>
      </c>
      <c r="C49" s="223">
        <v>44889</v>
      </c>
      <c r="D49" s="228">
        <v>44895</v>
      </c>
      <c r="E49" s="223">
        <v>44889</v>
      </c>
      <c r="F49" s="228">
        <v>44895</v>
      </c>
      <c r="G49" s="85"/>
      <c r="H49" s="85"/>
      <c r="I49" s="85"/>
    </row>
    <row r="50" spans="1:9" ht="86.25" customHeight="1" x14ac:dyDescent="0.25">
      <c r="A50" s="88" t="s">
        <v>198</v>
      </c>
      <c r="B50" s="87" t="s">
        <v>411</v>
      </c>
      <c r="C50" s="224">
        <v>44896</v>
      </c>
      <c r="D50" s="228">
        <v>44902</v>
      </c>
      <c r="E50" s="224">
        <v>44896</v>
      </c>
      <c r="F50" s="228">
        <v>44902</v>
      </c>
      <c r="G50" s="85"/>
      <c r="H50" s="85"/>
      <c r="I50" s="85"/>
    </row>
    <row r="51" spans="1:9" ht="77.25" customHeight="1" x14ac:dyDescent="0.25">
      <c r="A51" s="88" t="s">
        <v>196</v>
      </c>
      <c r="B51" s="87" t="s">
        <v>413</v>
      </c>
      <c r="C51" s="224">
        <v>44903</v>
      </c>
      <c r="D51" s="228">
        <v>44909</v>
      </c>
      <c r="E51" s="224">
        <v>44903</v>
      </c>
      <c r="F51" s="228">
        <v>44909</v>
      </c>
      <c r="G51" s="85"/>
      <c r="H51" s="85"/>
      <c r="I51" s="85"/>
    </row>
    <row r="52" spans="1:9" ht="71.25" customHeight="1" x14ac:dyDescent="0.25">
      <c r="A52" s="88" t="s">
        <v>194</v>
      </c>
      <c r="B52" s="87" t="s">
        <v>195</v>
      </c>
      <c r="C52" s="224"/>
      <c r="D52" s="228"/>
      <c r="E52" s="224"/>
      <c r="F52" s="228"/>
      <c r="G52" s="85"/>
      <c r="H52" s="85"/>
      <c r="I52" s="85"/>
    </row>
    <row r="53" spans="1:9" ht="48" customHeight="1" x14ac:dyDescent="0.25">
      <c r="A53" s="88" t="s">
        <v>192</v>
      </c>
      <c r="B53" s="193" t="s">
        <v>414</v>
      </c>
      <c r="C53" s="224">
        <v>44910</v>
      </c>
      <c r="D53" s="228">
        <v>44916</v>
      </c>
      <c r="E53" s="224">
        <v>44910</v>
      </c>
      <c r="F53" s="228">
        <v>44916</v>
      </c>
      <c r="G53" s="85"/>
      <c r="H53" s="85"/>
      <c r="I53" s="85"/>
    </row>
    <row r="54" spans="1:9" ht="46.5" customHeight="1" x14ac:dyDescent="0.25">
      <c r="A54" s="88" t="s">
        <v>415</v>
      </c>
      <c r="B54" s="87" t="s">
        <v>193</v>
      </c>
      <c r="C54" s="224">
        <v>44917</v>
      </c>
      <c r="D54" s="228">
        <v>44923</v>
      </c>
      <c r="E54" s="224">
        <v>44917</v>
      </c>
      <c r="F54" s="228">
        <v>44923</v>
      </c>
      <c r="G54" s="85"/>
      <c r="H54" s="85"/>
      <c r="I54" s="85"/>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2. паспорт описание</vt:lpstr>
      <vt:lpstr>3. Паспорт надежность</vt:lpstr>
      <vt:lpstr>4. паспортбюджет</vt:lpstr>
      <vt:lpstr>5. анализ эконом эфф</vt:lpstr>
      <vt:lpstr>3. Паспорт сетевой график</vt:lpstr>
      <vt:lpstr>4.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'2.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описание'!Область_печати</vt:lpstr>
      <vt:lpstr>'2. паспорт Техсостояние ПС'!Область_печати</vt:lpstr>
      <vt:lpstr>'3. Паспорт надежность'!Область_печати</vt:lpstr>
      <vt:lpstr>'3. Паспорт сетевой график'!Область_печати</vt:lpstr>
      <vt:lpstr>'3.2 паспорт Техсостояние ЛЭП'!Область_печати</vt:lpstr>
      <vt:lpstr>'4. Паспорт фин осв ввод'!Область_печати</vt:lpstr>
      <vt:lpstr>'4. паспортбюджет'!Область_печати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2018-12-19T12:00:23Z</cp:lastPrinted>
  <dcterms:created xsi:type="dcterms:W3CDTF">2015-08-16T15:31:05Z</dcterms:created>
  <dcterms:modified xsi:type="dcterms:W3CDTF">2022-02-25T07:29:04Z</dcterms:modified>
</cp:coreProperties>
</file>